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2435" windowHeight="7425" firstSheet="1" activeTab="2"/>
  </bookViews>
  <sheets>
    <sheet name="tabela INSS" sheetId="2" state="hidden" r:id="rId1"/>
    <sheet name="Recibo Pro labore" sheetId="3" r:id="rId2"/>
    <sheet name="GPS" sheetId="4" r:id="rId3"/>
    <sheet name="FGTS" sheetId="5" r:id="rId4"/>
  </sheets>
  <definedNames>
    <definedName name="_xlnm.Print_Area" localSheetId="1">'Recibo Pro labore'!$B:$M</definedName>
  </definedNames>
  <calcPr calcId="144525"/>
</workbook>
</file>

<file path=xl/calcChain.xml><?xml version="1.0" encoding="utf-8"?>
<calcChain xmlns="http://schemas.openxmlformats.org/spreadsheetml/2006/main">
  <c r="F29" i="5" l="1"/>
  <c r="B27" i="5"/>
  <c r="B34" i="5"/>
  <c r="D34" i="5"/>
  <c r="F34" i="5"/>
  <c r="F31" i="5"/>
  <c r="E31" i="5"/>
  <c r="D31" i="5"/>
  <c r="C31" i="5"/>
  <c r="B31" i="5"/>
  <c r="F27" i="5"/>
  <c r="C29" i="5"/>
  <c r="B29" i="5"/>
  <c r="D29" i="5"/>
  <c r="E29" i="5"/>
  <c r="D12" i="5"/>
  <c r="C5" i="3"/>
  <c r="B6" i="4"/>
  <c r="E30" i="4" l="1"/>
  <c r="E29" i="4"/>
  <c r="E28" i="4"/>
  <c r="E26" i="4"/>
  <c r="E24" i="4"/>
  <c r="E21" i="4"/>
  <c r="C28" i="4"/>
  <c r="B25" i="4"/>
  <c r="B26" i="4"/>
  <c r="B27" i="4"/>
  <c r="B24" i="4"/>
  <c r="B23" i="4"/>
  <c r="C11" i="4"/>
  <c r="E24" i="5" l="1"/>
  <c r="B8" i="5"/>
  <c r="E5" i="5"/>
  <c r="E19" i="4" l="1"/>
  <c r="E12" i="5"/>
  <c r="F12" i="5" s="1"/>
  <c r="F16" i="5" s="1"/>
  <c r="I53" i="3"/>
  <c r="K49" i="3"/>
  <c r="I37" i="3"/>
  <c r="I9" i="3"/>
  <c r="E25" i="3" s="1"/>
  <c r="E20" i="4" l="1"/>
  <c r="I38" i="3"/>
  <c r="K53" i="3" s="1"/>
  <c r="E53" i="3"/>
  <c r="I10" i="3"/>
  <c r="K21" i="3"/>
  <c r="K25" i="3" l="1"/>
  <c r="I49" i="3"/>
  <c r="K50" i="3" s="1"/>
  <c r="I21" i="3"/>
  <c r="B18" i="2"/>
  <c r="C17" i="2"/>
  <c r="D6" i="2"/>
  <c r="E22" i="4" l="1"/>
  <c r="E13" i="4"/>
  <c r="K22" i="3"/>
  <c r="I25" i="3"/>
  <c r="F35" i="5" l="1"/>
</calcChain>
</file>

<file path=xl/sharedStrings.xml><?xml version="1.0" encoding="utf-8"?>
<sst xmlns="http://schemas.openxmlformats.org/spreadsheetml/2006/main" count="152" uniqueCount="84">
  <si>
    <t>TABELA INSS</t>
  </si>
  <si>
    <t>%</t>
  </si>
  <si>
    <t>Até:</t>
  </si>
  <si>
    <t>TETO</t>
  </si>
  <si>
    <t>TABELA SALARIO FAMILIA</t>
  </si>
  <si>
    <t>R$</t>
  </si>
  <si>
    <t>TABELA IRRF</t>
  </si>
  <si>
    <t>Deduções</t>
  </si>
  <si>
    <t>ATÉ:</t>
  </si>
  <si>
    <t>Isento</t>
  </si>
  <si>
    <t>ACIMA DE:</t>
  </si>
  <si>
    <t>Dependente</t>
  </si>
  <si>
    <t>R PROFESSOR JOAO FELICIANO, 155 - ARUJA</t>
  </si>
  <si>
    <t>03.455.263/0001-83</t>
  </si>
  <si>
    <t>Código - Nome do Funcionário</t>
  </si>
  <si>
    <t>C.B.O. Emp. Local Depto. Setor Seção Fl.</t>
  </si>
  <si>
    <t>Cód.</t>
  </si>
  <si>
    <t>Descrição</t>
  </si>
  <si>
    <t>Descontos</t>
  </si>
  <si>
    <t>Vencimentos</t>
  </si>
  <si>
    <t>Referencia</t>
  </si>
  <si>
    <t>TOTAL LÍQUIDO</t>
  </si>
  <si>
    <t>Salário Base</t>
  </si>
  <si>
    <t>Total de Vencimentos</t>
  </si>
  <si>
    <t>Total de Descontos</t>
  </si>
  <si>
    <t>0018 - AGUA CERTA COMERCIAL E TRANSPORTADORA</t>
  </si>
  <si>
    <t>Salário Contr. INSS</t>
  </si>
  <si>
    <t>Base Calc. FGTS</t>
  </si>
  <si>
    <t>Faixa IRRF</t>
  </si>
  <si>
    <t>F.G.T.S. do Mês</t>
  </si>
  <si>
    <t>Base Cálc. IRRF</t>
  </si>
  <si>
    <t>DECLARO TER RECEBIDO A IMPORTÂNCIA LÍQUIDA DISCRIMINADA NESTE RECIBO</t>
  </si>
  <si>
    <t>DATA</t>
  </si>
  <si>
    <t>ASSINATURA DO FUNCIONÁRIO</t>
  </si>
  <si>
    <t>_____________________</t>
  </si>
  <si>
    <t>____/___/_____</t>
  </si>
  <si>
    <t>000007 - ILDEFONSO OSCAR</t>
  </si>
  <si>
    <t>RCS SOLUCOES EMPRESARIAIS E CONTABILIDADE LTDA</t>
  </si>
  <si>
    <t>Recibo de Pagamento</t>
  </si>
  <si>
    <t>Pro Labore</t>
  </si>
  <si>
    <t>INSS</t>
  </si>
  <si>
    <t xml:space="preserve"> 3 - CÓDIGO DE PAGAMENTO</t>
  </si>
  <si>
    <t xml:space="preserve"> 4 - COMPETÊNCIA</t>
  </si>
  <si>
    <t xml:space="preserve"> 5 - IDENTIFICADOR</t>
  </si>
  <si>
    <t xml:space="preserve"> 1 - NOME OU RAZÃO SOCIAL/ FONE/ ENDEREÇO</t>
  </si>
  <si>
    <t xml:space="preserve"> 6 - VALOR DO INSS</t>
  </si>
  <si>
    <t xml:space="preserve"> 7.</t>
  </si>
  <si>
    <t xml:space="preserve"> 8 - </t>
  </si>
  <si>
    <t xml:space="preserve"> 2 - VENCIMENTO                         (Uso exclusivo do INSS)</t>
  </si>
  <si>
    <t xml:space="preserve"> 9 - VALOR DE OUTRAS ENTIDADES</t>
  </si>
  <si>
    <t xml:space="preserve"> 10 - ATM, MULTA E JUROS</t>
  </si>
  <si>
    <t xml:space="preserve"> 11 - TOTAL</t>
  </si>
  <si>
    <t>12 - AUTENTICAÇÃO BANCÁRIA</t>
  </si>
  <si>
    <t xml:space="preserve"> </t>
  </si>
  <si>
    <t>GRF - GUIA DE RECOLHIMENTO DO FGTS</t>
  </si>
  <si>
    <t>GERADA EM</t>
  </si>
  <si>
    <t>01-RAZÃO SOCIAL/NOME</t>
  </si>
  <si>
    <t>02-DDD/TELEFONE</t>
  </si>
  <si>
    <t>03-FPAS</t>
  </si>
  <si>
    <t>04-SIMPLES</t>
  </si>
  <si>
    <t>05-REMUNERAÇÃO</t>
  </si>
  <si>
    <t>06-QTDE TRABALHADORES</t>
  </si>
  <si>
    <t>07-ALÍQUOTA FGTS</t>
  </si>
  <si>
    <t>08-CÓD RECOLHIMENTO</t>
  </si>
  <si>
    <t>09-ID RECOLHIMENTO</t>
  </si>
  <si>
    <t>10-INSCRIÇÃO/TIPO( 8 )</t>
  </si>
  <si>
    <t>11-COMPETÊNCIA</t>
  </si>
  <si>
    <t>12-DATA DE VALIDADE</t>
  </si>
  <si>
    <t>(0011) 46578393</t>
  </si>
  <si>
    <t>017980-9</t>
  </si>
  <si>
    <t>13-DEPÓSITO + CONTRIB SOCIAL</t>
  </si>
  <si>
    <t>14-ENCARGOS</t>
  </si>
  <si>
    <t>15-TOTAL A RECOLHER</t>
  </si>
  <si>
    <t>**VALOR FGTS A RECOLHER ATÉ O DIA</t>
  </si>
  <si>
    <t>858000000038    923301791615    107598050810    201137800011</t>
  </si>
  <si>
    <t>AUTENTICAÇÃO MECÂNICA</t>
  </si>
  <si>
    <t xml:space="preserve">_ _ _ _ _ _ _ _ _ _ _ _ _ _ _ _ _ _ _ _ _ _ _ _ _ _ _ _ _ _ _ _ _ _ _ _ _ _ _ _ _ _ _ _ _ _ _ _ _ _ _ _ _ _ _ _ _ _ _ _ _ _ _ _ _ _ </t>
  </si>
  <si>
    <t>ATENÇÃO: É vedada a utilização de GPS para recolhimento de receita de valor inferior ao estipulado em resolução publicada pelo INSS. A receita que resultar valor inferior deverá ser adicionada à contribuição ou importância correspondente nos meses subsequentes, até que o total seja igual ou superior ao valor mínimo fixado.</t>
  </si>
  <si>
    <t>TITAN COMERCIO LTDA ME</t>
  </si>
  <si>
    <t>R JOAO MENDES DE CAMARGO, 180 -</t>
  </si>
  <si>
    <t>PARQUE SÃO PAULO</t>
  </si>
  <si>
    <t>GUARULHOS 07700-000 SP   (011)4611-1249</t>
  </si>
  <si>
    <t>02.704.705/0001-30</t>
  </si>
  <si>
    <t>0018 - TITAN TRANSPORTADORA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</si>
</sst>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000"/>
    <numFmt numFmtId="167" formatCode="mmmm/yyyy"/>
    <numFmt numFmtId="168" formatCode="mm/yyyy"/>
    <numFmt numFmtId="169" formatCode="dd/mm/yyyy\ \ \-\ \ h:mm:ss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7.5"/>
      <name val="Times New Roman"/>
      <family val="1"/>
    </font>
    <font>
      <b/>
      <sz val="10"/>
      <name val="Times New Roman"/>
      <family val="1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theme="1"/>
      <name val="Arial"/>
      <family val="2"/>
    </font>
    <font>
      <sz val="7"/>
      <color theme="1"/>
      <name val="Arial"/>
      <family val="2"/>
    </font>
    <font>
      <sz val="6.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9" applyNumberFormat="0" applyAlignment="0" applyProtection="0"/>
    <xf numFmtId="0" fontId="22" fillId="7" borderId="30" applyNumberFormat="0" applyAlignment="0" applyProtection="0"/>
    <xf numFmtId="0" fontId="23" fillId="7" borderId="29" applyNumberFormat="0" applyAlignment="0" applyProtection="0"/>
    <xf numFmtId="0" fontId="24" fillId="0" borderId="31" applyNumberFormat="0" applyFill="0" applyAlignment="0" applyProtection="0"/>
    <xf numFmtId="0" fontId="25" fillId="8" borderId="3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6" fillId="9" borderId="33" applyNumberFormat="0" applyFont="0" applyAlignment="0" applyProtection="0"/>
    <xf numFmtId="16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</cellStyleXfs>
  <cellXfs count="225">
    <xf numFmtId="0" fontId="0" fillId="0" borderId="0" xfId="0"/>
    <xf numFmtId="0" fontId="0" fillId="2" borderId="0" xfId="0" applyFill="1"/>
    <xf numFmtId="164" fontId="3" fillId="2" borderId="4" xfId="2" applyFont="1" applyFill="1" applyBorder="1" applyAlignment="1">
      <alignment horizontal="center"/>
    </xf>
    <xf numFmtId="0" fontId="4" fillId="2" borderId="5" xfId="3" applyFont="1" applyFill="1" applyBorder="1" applyAlignment="1">
      <alignment horizontal="right"/>
    </xf>
    <xf numFmtId="4" fontId="5" fillId="2" borderId="6" xfId="3" applyNumberFormat="1" applyFont="1" applyFill="1" applyBorder="1"/>
    <xf numFmtId="10" fontId="4" fillId="2" borderId="7" xfId="2" applyNumberFormat="1" applyFont="1" applyFill="1" applyBorder="1"/>
    <xf numFmtId="0" fontId="4" fillId="2" borderId="8" xfId="3" applyFont="1" applyFill="1" applyBorder="1" applyAlignment="1">
      <alignment horizontal="right"/>
    </xf>
    <xf numFmtId="4" fontId="5" fillId="2" borderId="1" xfId="3" applyNumberFormat="1" applyFont="1" applyFill="1" applyBorder="1"/>
    <xf numFmtId="10" fontId="4" fillId="2" borderId="9" xfId="2" applyNumberFormat="1" applyFont="1" applyFill="1" applyBorder="1"/>
    <xf numFmtId="9" fontId="4" fillId="2" borderId="9" xfId="2" applyNumberFormat="1" applyFont="1" applyFill="1" applyBorder="1"/>
    <xf numFmtId="4" fontId="5" fillId="2" borderId="10" xfId="3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164" fontId="4" fillId="2" borderId="12" xfId="2" applyFont="1" applyFill="1" applyBorder="1"/>
    <xf numFmtId="0" fontId="6" fillId="2" borderId="0" xfId="3" applyFont="1" applyFill="1" applyBorder="1"/>
    <xf numFmtId="0" fontId="4" fillId="2" borderId="0" xfId="3" applyFont="1" applyFill="1" applyBorder="1"/>
    <xf numFmtId="164" fontId="4" fillId="2" borderId="0" xfId="2" applyFont="1" applyFill="1" applyBorder="1"/>
    <xf numFmtId="2" fontId="4" fillId="2" borderId="7" xfId="1" applyNumberFormat="1" applyFont="1" applyFill="1" applyBorder="1"/>
    <xf numFmtId="164" fontId="4" fillId="2" borderId="15" xfId="2" applyFont="1" applyFill="1" applyBorder="1" applyAlignment="1">
      <alignment horizontal="center"/>
    </xf>
    <xf numFmtId="0" fontId="6" fillId="2" borderId="16" xfId="3" applyFont="1" applyFill="1" applyBorder="1" applyAlignment="1">
      <alignment horizontal="right"/>
    </xf>
    <xf numFmtId="164" fontId="4" fillId="2" borderId="17" xfId="2" applyFont="1" applyFill="1" applyBorder="1" applyAlignment="1">
      <alignment horizontal="right"/>
    </xf>
    <xf numFmtId="164" fontId="4" fillId="2" borderId="1" xfId="2" applyFont="1" applyFill="1" applyBorder="1" applyAlignment="1">
      <alignment horizontal="center"/>
    </xf>
    <xf numFmtId="164" fontId="4" fillId="2" borderId="7" xfId="2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center"/>
    </xf>
    <xf numFmtId="164" fontId="4" fillId="2" borderId="9" xfId="2" applyFont="1" applyFill="1" applyBorder="1" applyAlignment="1">
      <alignment horizontal="right"/>
    </xf>
    <xf numFmtId="10" fontId="4" fillId="2" borderId="1" xfId="2" applyNumberFormat="1" applyFont="1" applyFill="1" applyBorder="1" applyAlignment="1">
      <alignment horizontal="center"/>
    </xf>
    <xf numFmtId="0" fontId="6" fillId="2" borderId="18" xfId="3" applyFont="1" applyFill="1" applyBorder="1" applyAlignment="1">
      <alignment horizontal="right"/>
    </xf>
    <xf numFmtId="164" fontId="4" fillId="2" borderId="19" xfId="2" applyFont="1" applyFill="1" applyBorder="1" applyAlignment="1">
      <alignment horizontal="right"/>
    </xf>
    <xf numFmtId="10" fontId="4" fillId="2" borderId="20" xfId="2" applyNumberFormat="1" applyFont="1" applyFill="1" applyBorder="1" applyAlignment="1">
      <alignment horizontal="center"/>
    </xf>
    <xf numFmtId="164" fontId="4" fillId="2" borderId="21" xfId="2" applyFont="1" applyFill="1" applyBorder="1" applyAlignment="1">
      <alignment horizontal="right"/>
    </xf>
    <xf numFmtId="164" fontId="6" fillId="2" borderId="2" xfId="3" applyNumberFormat="1" applyFont="1" applyFill="1" applyBorder="1"/>
    <xf numFmtId="164" fontId="4" fillId="2" borderId="23" xfId="2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9" fillId="2" borderId="0" xfId="0" applyFont="1" applyFill="1"/>
    <xf numFmtId="0" fontId="10" fillId="2" borderId="0" xfId="0" applyFont="1" applyFill="1" applyAlignment="1"/>
    <xf numFmtId="0" fontId="9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/>
    </xf>
    <xf numFmtId="0" fontId="11" fillId="2" borderId="24" xfId="0" applyFont="1" applyFill="1" applyBorder="1"/>
    <xf numFmtId="0" fontId="11" fillId="2" borderId="25" xfId="0" applyFont="1" applyFill="1" applyBorder="1"/>
    <xf numFmtId="167" fontId="13" fillId="2" borderId="0" xfId="0" applyNumberFormat="1" applyFont="1" applyFill="1" applyBorder="1"/>
    <xf numFmtId="0" fontId="11" fillId="2" borderId="0" xfId="0" applyFont="1" applyFill="1" applyAlignment="1">
      <alignment vertical="center"/>
    </xf>
    <xf numFmtId="166" fontId="11" fillId="2" borderId="35" xfId="0" applyNumberFormat="1" applyFont="1" applyFill="1" applyBorder="1" applyAlignment="1">
      <alignment horizontal="left"/>
    </xf>
    <xf numFmtId="0" fontId="11" fillId="2" borderId="36" xfId="0" applyFont="1" applyFill="1" applyBorder="1" applyAlignment="1">
      <alignment horizontal="left"/>
    </xf>
    <xf numFmtId="0" fontId="11" fillId="2" borderId="36" xfId="0" applyFont="1" applyFill="1" applyBorder="1"/>
    <xf numFmtId="0" fontId="12" fillId="2" borderId="36" xfId="0" applyFont="1" applyFill="1" applyBorder="1"/>
    <xf numFmtId="0" fontId="11" fillId="2" borderId="19" xfId="0" applyFont="1" applyFill="1" applyBorder="1"/>
    <xf numFmtId="0" fontId="11" fillId="2" borderId="37" xfId="0" applyFont="1" applyFill="1" applyBorder="1"/>
    <xf numFmtId="0" fontId="11" fillId="2" borderId="38" xfId="0" applyFont="1" applyFill="1" applyBorder="1"/>
    <xf numFmtId="0" fontId="11" fillId="2" borderId="39" xfId="0" applyFont="1" applyFill="1" applyBorder="1"/>
    <xf numFmtId="0" fontId="11" fillId="2" borderId="40" xfId="0" applyFont="1" applyFill="1" applyBorder="1"/>
    <xf numFmtId="0" fontId="11" fillId="2" borderId="41" xfId="0" applyFont="1" applyFill="1" applyBorder="1"/>
    <xf numFmtId="0" fontId="11" fillId="2" borderId="35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left"/>
    </xf>
    <xf numFmtId="43" fontId="11" fillId="2" borderId="38" xfId="1" applyFont="1" applyFill="1" applyBorder="1"/>
    <xf numFmtId="43" fontId="11" fillId="2" borderId="41" xfId="1" applyFont="1" applyFill="1" applyBorder="1"/>
    <xf numFmtId="0" fontId="11" fillId="2" borderId="35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43" fontId="11" fillId="2" borderId="0" xfId="1" applyFont="1" applyFill="1" applyBorder="1"/>
    <xf numFmtId="43" fontId="11" fillId="2" borderId="40" xfId="1" applyFont="1" applyFill="1" applyBorder="1"/>
    <xf numFmtId="43" fontId="11" fillId="2" borderId="39" xfId="1" applyFont="1" applyFill="1" applyBorder="1"/>
    <xf numFmtId="0" fontId="10" fillId="2" borderId="35" xfId="0" applyFont="1" applyFill="1" applyBorder="1" applyAlignment="1"/>
    <xf numFmtId="0" fontId="10" fillId="2" borderId="36" xfId="0" applyFont="1" applyFill="1" applyBorder="1" applyAlignment="1"/>
    <xf numFmtId="0" fontId="7" fillId="2" borderId="37" xfId="0" applyFont="1" applyFill="1" applyBorder="1"/>
    <xf numFmtId="0" fontId="7" fillId="2" borderId="39" xfId="0" applyFont="1" applyFill="1" applyBorder="1"/>
    <xf numFmtId="0" fontId="7" fillId="2" borderId="40" xfId="0" applyFont="1" applyFill="1" applyBorder="1"/>
    <xf numFmtId="0" fontId="9" fillId="2" borderId="36" xfId="0" applyFont="1" applyFill="1" applyBorder="1"/>
    <xf numFmtId="0" fontId="9" fillId="2" borderId="19" xfId="0" applyFont="1" applyFill="1" applyBorder="1"/>
    <xf numFmtId="2" fontId="11" fillId="2" borderId="40" xfId="1" applyNumberFormat="1" applyFont="1" applyFill="1" applyBorder="1" applyAlignment="1">
      <alignment horizontal="center" vertical="center"/>
    </xf>
    <xf numFmtId="2" fontId="11" fillId="2" borderId="41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37" fillId="34" borderId="41" xfId="3" applyFont="1" applyFill="1" applyBorder="1" applyAlignment="1">
      <alignment horizontal="left" vertical="center"/>
    </xf>
    <xf numFmtId="0" fontId="37" fillId="34" borderId="39" xfId="3" applyFont="1" applyFill="1" applyBorder="1" applyAlignment="1">
      <alignment horizontal="left" vertical="center"/>
    </xf>
    <xf numFmtId="0" fontId="37" fillId="34" borderId="38" xfId="3" applyFont="1" applyFill="1" applyBorder="1" applyAlignment="1">
      <alignment horizontal="left" vertical="center"/>
    </xf>
    <xf numFmtId="0" fontId="37" fillId="34" borderId="37" xfId="3" applyFont="1" applyFill="1" applyBorder="1" applyAlignment="1">
      <alignment horizontal="left" vertical="center"/>
    </xf>
    <xf numFmtId="0" fontId="2" fillId="0" borderId="0" xfId="3"/>
    <xf numFmtId="0" fontId="30" fillId="34" borderId="0" xfId="3" applyFont="1" applyFill="1" applyAlignment="1">
      <alignment vertical="center"/>
    </xf>
    <xf numFmtId="14" fontId="32" fillId="34" borderId="39" xfId="3" applyNumberFormat="1" applyFont="1" applyFill="1" applyBorder="1" applyAlignment="1">
      <alignment horizontal="center" vertical="center"/>
    </xf>
    <xf numFmtId="0" fontId="30" fillId="34" borderId="1" xfId="3" applyFont="1" applyFill="1" applyBorder="1" applyAlignment="1">
      <alignment horizontal="left" vertical="center"/>
    </xf>
    <xf numFmtId="168" fontId="30" fillId="34" borderId="1" xfId="3" applyNumberFormat="1" applyFont="1" applyFill="1" applyBorder="1" applyAlignment="1">
      <alignment horizontal="left" vertical="center"/>
    </xf>
    <xf numFmtId="164" fontId="30" fillId="34" borderId="20" xfId="55" applyFont="1" applyFill="1" applyBorder="1" applyAlignment="1">
      <alignment horizontal="left" vertical="center"/>
    </xf>
    <xf numFmtId="164" fontId="30" fillId="34" borderId="1" xfId="55" applyFont="1" applyFill="1" applyBorder="1" applyAlignment="1">
      <alignment horizontal="left" vertical="center"/>
    </xf>
    <xf numFmtId="0" fontId="31" fillId="34" borderId="41" xfId="3" applyFont="1" applyFill="1" applyBorder="1" applyAlignment="1">
      <alignment horizontal="left" vertical="top"/>
    </xf>
    <xf numFmtId="0" fontId="31" fillId="34" borderId="0" xfId="3" applyFont="1" applyFill="1" applyBorder="1" applyAlignment="1">
      <alignment horizontal="left" vertical="top"/>
    </xf>
    <xf numFmtId="0" fontId="37" fillId="34" borderId="40" xfId="3" applyFont="1" applyFill="1" applyBorder="1" applyAlignment="1"/>
    <xf numFmtId="0" fontId="37" fillId="34" borderId="40" xfId="3" applyFont="1" applyFill="1" applyBorder="1" applyAlignment="1">
      <alignment horizontal="left" wrapText="1"/>
    </xf>
    <xf numFmtId="0" fontId="37" fillId="34" borderId="40" xfId="3" applyFont="1" applyFill="1" applyBorder="1" applyAlignment="1">
      <alignment horizontal="left"/>
    </xf>
    <xf numFmtId="0" fontId="37" fillId="34" borderId="45" xfId="3" applyFont="1" applyFill="1" applyBorder="1" applyAlignment="1"/>
    <xf numFmtId="0" fontId="37" fillId="34" borderId="45" xfId="3" applyFont="1" applyFill="1" applyBorder="1" applyAlignment="1">
      <alignment horizontal="left" wrapText="1"/>
    </xf>
    <xf numFmtId="0" fontId="37" fillId="34" borderId="45" xfId="3" applyFont="1" applyFill="1" applyBorder="1" applyAlignment="1">
      <alignment horizontal="left"/>
    </xf>
    <xf numFmtId="0" fontId="37" fillId="34" borderId="17" xfId="3" applyFont="1" applyFill="1" applyBorder="1" applyAlignment="1">
      <alignment horizontal="left" vertical="center" wrapText="1"/>
    </xf>
    <xf numFmtId="0" fontId="37" fillId="34" borderId="6" xfId="3" applyFont="1" applyFill="1" applyBorder="1" applyAlignment="1">
      <alignment horizontal="left" vertical="center" wrapText="1"/>
    </xf>
    <xf numFmtId="0" fontId="37" fillId="34" borderId="20" xfId="3" applyFont="1" applyFill="1" applyBorder="1" applyAlignment="1">
      <alignment vertical="center" wrapText="1"/>
    </xf>
    <xf numFmtId="0" fontId="37" fillId="34" borderId="1" xfId="3" applyFont="1" applyFill="1" applyBorder="1" applyAlignment="1">
      <alignment vertical="center" wrapText="1"/>
    </xf>
    <xf numFmtId="0" fontId="37" fillId="34" borderId="1" xfId="3" applyFont="1" applyFill="1" applyBorder="1" applyAlignment="1">
      <alignment horizontal="left" vertical="center" wrapText="1"/>
    </xf>
    <xf numFmtId="0" fontId="37" fillId="34" borderId="40" xfId="3" applyFont="1" applyFill="1" applyBorder="1" applyAlignment="1">
      <alignment horizontal="left" vertical="top" wrapText="1"/>
    </xf>
    <xf numFmtId="0" fontId="37" fillId="34" borderId="0" xfId="3" applyFont="1" applyFill="1" applyBorder="1" applyAlignment="1">
      <alignment horizontal="left" vertical="top" wrapText="1"/>
    </xf>
    <xf numFmtId="0" fontId="38" fillId="34" borderId="37" xfId="3" applyFont="1" applyFill="1" applyBorder="1" applyAlignment="1">
      <alignment vertical="center"/>
    </xf>
    <xf numFmtId="0" fontId="37" fillId="34" borderId="35" xfId="3" applyFont="1" applyFill="1" applyBorder="1" applyAlignment="1">
      <alignment vertical="top"/>
    </xf>
    <xf numFmtId="0" fontId="37" fillId="34" borderId="39" xfId="3" applyFont="1" applyFill="1" applyBorder="1" applyAlignment="1">
      <alignment vertical="top"/>
    </xf>
    <xf numFmtId="164" fontId="37" fillId="34" borderId="0" xfId="55" applyFont="1" applyFill="1" applyBorder="1" applyAlignment="1">
      <alignment vertical="top"/>
    </xf>
    <xf numFmtId="0" fontId="32" fillId="34" borderId="38" xfId="3" applyFont="1" applyFill="1" applyBorder="1" applyAlignment="1">
      <alignment vertical="center"/>
    </xf>
    <xf numFmtId="0" fontId="30" fillId="34" borderId="36" xfId="3" applyFont="1" applyFill="1" applyBorder="1" applyAlignment="1">
      <alignment vertical="top"/>
    </xf>
    <xf numFmtId="0" fontId="30" fillId="34" borderId="40" xfId="3" applyFont="1" applyFill="1" applyBorder="1" applyAlignment="1">
      <alignment vertical="top"/>
    </xf>
    <xf numFmtId="0" fontId="30" fillId="34" borderId="0" xfId="3" applyFont="1" applyFill="1" applyBorder="1" applyAlignment="1">
      <alignment vertical="top"/>
    </xf>
    <xf numFmtId="0" fontId="30" fillId="34" borderId="45" xfId="3" applyFont="1" applyFill="1" applyBorder="1" applyAlignment="1"/>
    <xf numFmtId="0" fontId="30" fillId="34" borderId="40" xfId="3" applyFont="1" applyFill="1" applyBorder="1" applyAlignment="1"/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right" vertical="center"/>
    </xf>
    <xf numFmtId="0" fontId="39" fillId="2" borderId="0" xfId="0" applyFont="1" applyFill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35" xfId="0" applyFont="1" applyFill="1" applyBorder="1" applyAlignment="1">
      <alignment vertical="center"/>
    </xf>
    <xf numFmtId="0" fontId="40" fillId="2" borderId="19" xfId="0" applyFont="1" applyFill="1" applyBorder="1" applyAlignment="1">
      <alignment vertical="center"/>
    </xf>
    <xf numFmtId="0" fontId="40" fillId="2" borderId="20" xfId="0" applyFont="1" applyFill="1" applyBorder="1" applyAlignment="1">
      <alignment vertical="center"/>
    </xf>
    <xf numFmtId="0" fontId="39" fillId="2" borderId="6" xfId="0" applyFont="1" applyFill="1" applyBorder="1" applyAlignment="1">
      <alignment horizontal="center" vertical="center"/>
    </xf>
    <xf numFmtId="43" fontId="39" fillId="2" borderId="6" xfId="1" applyFont="1" applyFill="1" applyBorder="1" applyAlignment="1">
      <alignment horizontal="center" vertical="center"/>
    </xf>
    <xf numFmtId="169" fontId="39" fillId="2" borderId="0" xfId="0" applyNumberFormat="1" applyFont="1" applyFill="1" applyAlignment="1">
      <alignment horizontal="left" vertical="center"/>
    </xf>
    <xf numFmtId="0" fontId="39" fillId="2" borderId="39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left" vertical="center"/>
    </xf>
    <xf numFmtId="0" fontId="39" fillId="2" borderId="38" xfId="0" applyFont="1" applyFill="1" applyBorder="1" applyAlignment="1">
      <alignment horizontal="center" vertical="center"/>
    </xf>
    <xf numFmtId="168" fontId="2" fillId="34" borderId="6" xfId="3" applyNumberFormat="1" applyFont="1" applyFill="1" applyBorder="1" applyAlignment="1">
      <alignment horizontal="center" vertical="center"/>
    </xf>
    <xf numFmtId="14" fontId="39" fillId="2" borderId="41" xfId="0" applyNumberFormat="1" applyFont="1" applyFill="1" applyBorder="1" applyAlignment="1">
      <alignment horizontal="center" vertical="center"/>
    </xf>
    <xf numFmtId="43" fontId="39" fillId="2" borderId="41" xfId="1" applyFont="1" applyFill="1" applyBorder="1" applyAlignment="1">
      <alignment horizontal="center" vertical="center"/>
    </xf>
    <xf numFmtId="14" fontId="39" fillId="2" borderId="0" xfId="0" applyNumberFormat="1" applyFont="1" applyFill="1" applyAlignment="1">
      <alignment vertical="center"/>
    </xf>
    <xf numFmtId="14" fontId="39" fillId="2" borderId="0" xfId="0" applyNumberFormat="1" applyFont="1" applyFill="1" applyAlignment="1">
      <alignment horizontal="left" vertical="center"/>
    </xf>
    <xf numFmtId="14" fontId="39" fillId="2" borderId="0" xfId="0" applyNumberFormat="1" applyFont="1" applyFill="1" applyAlignment="1">
      <alignment horizontal="right" vertical="center"/>
    </xf>
    <xf numFmtId="0" fontId="30" fillId="34" borderId="1" xfId="3" applyFont="1" applyFill="1" applyBorder="1" applyAlignment="1">
      <alignment horizontal="center" vertical="center"/>
    </xf>
    <xf numFmtId="164" fontId="3" fillId="2" borderId="2" xfId="2" applyFont="1" applyFill="1" applyBorder="1" applyAlignment="1">
      <alignment horizontal="center"/>
    </xf>
    <xf numFmtId="164" fontId="3" fillId="2" borderId="3" xfId="2" applyFont="1" applyFill="1" applyBorder="1" applyAlignment="1">
      <alignment horizontal="center"/>
    </xf>
    <xf numFmtId="164" fontId="3" fillId="2" borderId="13" xfId="2" applyFont="1" applyFill="1" applyBorder="1" applyAlignment="1">
      <alignment horizontal="center"/>
    </xf>
    <xf numFmtId="164" fontId="3" fillId="2" borderId="14" xfId="2" applyFont="1" applyFill="1" applyBorder="1" applyAlignment="1">
      <alignment horizontal="center"/>
    </xf>
    <xf numFmtId="164" fontId="4" fillId="2" borderId="22" xfId="2" applyFont="1" applyFill="1" applyBorder="1" applyAlignment="1">
      <alignment horizontal="right"/>
    </xf>
    <xf numFmtId="0" fontId="10" fillId="2" borderId="40" xfId="0" applyFont="1" applyFill="1" applyBorder="1" applyAlignment="1">
      <alignment horizontal="center" vertical="center"/>
    </xf>
    <xf numFmtId="43" fontId="9" fillId="2" borderId="39" xfId="1" applyFont="1" applyFill="1" applyBorder="1" applyAlignment="1">
      <alignment horizontal="center"/>
    </xf>
    <xf numFmtId="43" fontId="9" fillId="2" borderId="41" xfId="1" applyFont="1" applyFill="1" applyBorder="1" applyAlignment="1">
      <alignment horizontal="center"/>
    </xf>
    <xf numFmtId="43" fontId="11" fillId="2" borderId="39" xfId="1" applyFont="1" applyFill="1" applyBorder="1" applyAlignment="1">
      <alignment horizontal="right" vertical="center"/>
    </xf>
    <xf numFmtId="43" fontId="11" fillId="2" borderId="40" xfId="1" applyFont="1" applyFill="1" applyBorder="1" applyAlignment="1">
      <alignment horizontal="right" vertical="center"/>
    </xf>
    <xf numFmtId="2" fontId="11" fillId="2" borderId="40" xfId="1" applyNumberFormat="1" applyFont="1" applyFill="1" applyBorder="1" applyAlignment="1">
      <alignment horizontal="right" vertical="center"/>
    </xf>
    <xf numFmtId="2" fontId="11" fillId="2" borderId="40" xfId="0" applyNumberFormat="1" applyFont="1" applyFill="1" applyBorder="1" applyAlignment="1">
      <alignment horizontal="center" vertical="center"/>
    </xf>
    <xf numFmtId="2" fontId="11" fillId="2" borderId="4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3" fontId="9" fillId="2" borderId="40" xfId="1" applyFont="1" applyFill="1" applyBorder="1" applyAlignment="1">
      <alignment horizontal="center" wrapText="1"/>
    </xf>
    <xf numFmtId="43" fontId="9" fillId="2" borderId="41" xfId="1" applyFont="1" applyFill="1" applyBorder="1" applyAlignment="1">
      <alignment horizontal="center" wrapText="1"/>
    </xf>
    <xf numFmtId="43" fontId="8" fillId="2" borderId="37" xfId="1" applyFont="1" applyFill="1" applyBorder="1" applyAlignment="1">
      <alignment horizontal="center" vertical="center"/>
    </xf>
    <xf numFmtId="43" fontId="8" fillId="2" borderId="38" xfId="1" applyFont="1" applyFill="1" applyBorder="1" applyAlignment="1">
      <alignment horizontal="center" vertical="center"/>
    </xf>
    <xf numFmtId="43" fontId="8" fillId="2" borderId="39" xfId="1" applyFont="1" applyFill="1" applyBorder="1" applyAlignment="1">
      <alignment horizontal="center" vertical="center"/>
    </xf>
    <xf numFmtId="43" fontId="8" fillId="2" borderId="41" xfId="1" applyFont="1" applyFill="1" applyBorder="1" applyAlignment="1">
      <alignment horizontal="center" vertical="center"/>
    </xf>
    <xf numFmtId="43" fontId="11" fillId="2" borderId="35" xfId="1" applyFont="1" applyFill="1" applyBorder="1" applyAlignment="1">
      <alignment horizontal="center" vertical="center"/>
    </xf>
    <xf numFmtId="43" fontId="11" fillId="2" borderId="19" xfId="1" applyFont="1" applyFill="1" applyBorder="1" applyAlignment="1">
      <alignment horizontal="center" vertical="center"/>
    </xf>
    <xf numFmtId="43" fontId="11" fillId="2" borderId="39" xfId="1" applyFont="1" applyFill="1" applyBorder="1" applyAlignment="1">
      <alignment horizontal="center" vertical="center"/>
    </xf>
    <xf numFmtId="43" fontId="11" fillId="2" borderId="41" xfId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/>
    </xf>
    <xf numFmtId="0" fontId="9" fillId="2" borderId="36" xfId="0" applyFont="1" applyFill="1" applyBorder="1" applyAlignment="1">
      <alignment horizontal="right"/>
    </xf>
    <xf numFmtId="0" fontId="9" fillId="2" borderId="36" xfId="0" applyFont="1" applyFill="1" applyBorder="1" applyAlignment="1">
      <alignment horizontal="center"/>
    </xf>
    <xf numFmtId="43" fontId="11" fillId="2" borderId="0" xfId="1" applyFont="1" applyFill="1" applyBorder="1" applyAlignment="1">
      <alignment horizontal="center"/>
    </xf>
    <xf numFmtId="43" fontId="11" fillId="2" borderId="38" xfId="1" applyFont="1" applyFill="1" applyBorder="1" applyAlignment="1">
      <alignment horizontal="center"/>
    </xf>
    <xf numFmtId="43" fontId="11" fillId="2" borderId="37" xfId="1" applyFont="1" applyFill="1" applyBorder="1" applyAlignment="1">
      <alignment horizontal="center"/>
    </xf>
    <xf numFmtId="43" fontId="10" fillId="2" borderId="35" xfId="1" applyFont="1" applyFill="1" applyBorder="1" applyAlignment="1">
      <alignment horizontal="center"/>
    </xf>
    <xf numFmtId="43" fontId="10" fillId="2" borderId="19" xfId="1" applyFont="1" applyFill="1" applyBorder="1" applyAlignment="1">
      <alignment horizontal="center"/>
    </xf>
    <xf numFmtId="43" fontId="10" fillId="2" borderId="36" xfId="1" applyFont="1" applyFill="1" applyBorder="1" applyAlignment="1">
      <alignment horizontal="center"/>
    </xf>
    <xf numFmtId="0" fontId="11" fillId="2" borderId="37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left"/>
    </xf>
    <xf numFmtId="0" fontId="11" fillId="2" borderId="36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43" fontId="11" fillId="2" borderId="35" xfId="1" applyFont="1" applyFill="1" applyBorder="1" applyAlignment="1">
      <alignment horizontal="center"/>
    </xf>
    <xf numFmtId="43" fontId="11" fillId="2" borderId="19" xfId="1" applyFont="1" applyFill="1" applyBorder="1" applyAlignment="1">
      <alignment horizontal="center"/>
    </xf>
    <xf numFmtId="43" fontId="11" fillId="2" borderId="36" xfId="1" applyFont="1" applyFill="1" applyBorder="1" applyAlignment="1">
      <alignment horizontal="center"/>
    </xf>
    <xf numFmtId="0" fontId="37" fillId="34" borderId="35" xfId="3" applyFont="1" applyFill="1" applyBorder="1" applyAlignment="1">
      <alignment horizontal="center"/>
    </xf>
    <xf numFmtId="0" fontId="37" fillId="34" borderId="19" xfId="3" applyFont="1" applyFill="1" applyBorder="1" applyAlignment="1">
      <alignment horizontal="center"/>
    </xf>
    <xf numFmtId="0" fontId="37" fillId="34" borderId="37" xfId="3" applyFont="1" applyFill="1" applyBorder="1" applyAlignment="1">
      <alignment horizontal="center"/>
    </xf>
    <xf numFmtId="0" fontId="37" fillId="34" borderId="38" xfId="3" applyFont="1" applyFill="1" applyBorder="1" applyAlignment="1">
      <alignment horizontal="center"/>
    </xf>
    <xf numFmtId="0" fontId="37" fillId="34" borderId="39" xfId="3" applyFont="1" applyFill="1" applyBorder="1" applyAlignment="1">
      <alignment horizontal="center"/>
    </xf>
    <xf numFmtId="0" fontId="37" fillId="34" borderId="41" xfId="3" applyFont="1" applyFill="1" applyBorder="1" applyAlignment="1">
      <alignment horizontal="center"/>
    </xf>
    <xf numFmtId="0" fontId="31" fillId="34" borderId="36" xfId="3" applyFont="1" applyFill="1" applyBorder="1" applyAlignment="1">
      <alignment horizontal="right" vertical="center"/>
    </xf>
    <xf numFmtId="0" fontId="31" fillId="34" borderId="19" xfId="3" applyFont="1" applyFill="1" applyBorder="1" applyAlignment="1">
      <alignment horizontal="right" vertical="center"/>
    </xf>
    <xf numFmtId="0" fontId="37" fillId="34" borderId="19" xfId="3" applyFont="1" applyFill="1" applyBorder="1" applyAlignment="1">
      <alignment horizontal="left" vertical="center" wrapText="1"/>
    </xf>
    <xf numFmtId="0" fontId="37" fillId="34" borderId="41" xfId="3" applyFont="1" applyFill="1" applyBorder="1" applyAlignment="1">
      <alignment horizontal="left" vertical="center" wrapText="1"/>
    </xf>
    <xf numFmtId="164" fontId="30" fillId="34" borderId="20" xfId="55" applyFont="1" applyFill="1" applyBorder="1" applyAlignment="1">
      <alignment horizontal="left" vertical="center"/>
    </xf>
    <xf numFmtId="164" fontId="30" fillId="34" borderId="6" xfId="55" applyFont="1" applyFill="1" applyBorder="1" applyAlignment="1">
      <alignment horizontal="left" vertical="center"/>
    </xf>
    <xf numFmtId="0" fontId="41" fillId="34" borderId="1" xfId="3" applyFont="1" applyFill="1" applyBorder="1" applyAlignment="1">
      <alignment vertical="center" wrapText="1"/>
    </xf>
    <xf numFmtId="0" fontId="41" fillId="34" borderId="44" xfId="3" applyFont="1" applyFill="1" applyBorder="1" applyAlignment="1">
      <alignment vertical="center" wrapText="1"/>
    </xf>
    <xf numFmtId="0" fontId="37" fillId="34" borderId="20" xfId="3" applyFont="1" applyFill="1" applyBorder="1" applyAlignment="1">
      <alignment horizontal="left" vertical="center" wrapText="1"/>
    </xf>
    <xf numFmtId="0" fontId="37" fillId="34" borderId="6" xfId="3" applyFont="1" applyFill="1" applyBorder="1" applyAlignment="1">
      <alignment horizontal="left" vertical="center" wrapText="1"/>
    </xf>
    <xf numFmtId="0" fontId="37" fillId="34" borderId="35" xfId="3" applyFont="1" applyFill="1" applyBorder="1" applyAlignment="1">
      <alignment horizontal="left" vertical="center"/>
    </xf>
    <xf numFmtId="0" fontId="37" fillId="34" borderId="19" xfId="3" applyFont="1" applyFill="1" applyBorder="1" applyAlignment="1">
      <alignment horizontal="left" vertical="center"/>
    </xf>
    <xf numFmtId="0" fontId="37" fillId="34" borderId="37" xfId="3" applyFont="1" applyFill="1" applyBorder="1" applyAlignment="1">
      <alignment horizontal="left" vertical="center"/>
    </xf>
    <xf numFmtId="0" fontId="37" fillId="34" borderId="38" xfId="3" applyFont="1" applyFill="1" applyBorder="1" applyAlignment="1">
      <alignment horizontal="left" vertical="center"/>
    </xf>
    <xf numFmtId="0" fontId="37" fillId="34" borderId="39" xfId="3" applyFont="1" applyFill="1" applyBorder="1" applyAlignment="1">
      <alignment horizontal="left" vertical="center"/>
    </xf>
    <xf numFmtId="0" fontId="37" fillId="34" borderId="41" xfId="3" applyFont="1" applyFill="1" applyBorder="1" applyAlignment="1">
      <alignment horizontal="left" vertical="center"/>
    </xf>
    <xf numFmtId="0" fontId="40" fillId="2" borderId="35" xfId="0" applyFont="1" applyFill="1" applyBorder="1" applyAlignment="1">
      <alignment horizontal="left" vertical="center"/>
    </xf>
    <xf numFmtId="0" fontId="40" fillId="2" borderId="36" xfId="0" applyFont="1" applyFill="1" applyBorder="1" applyAlignment="1">
      <alignment horizontal="left" vertical="center"/>
    </xf>
    <xf numFmtId="0" fontId="40" fillId="2" borderId="19" xfId="0" applyFont="1" applyFill="1" applyBorder="1" applyAlignment="1">
      <alignment horizontal="left" vertical="center"/>
    </xf>
    <xf numFmtId="0" fontId="39" fillId="2" borderId="39" xfId="0" applyFont="1" applyFill="1" applyBorder="1" applyAlignment="1">
      <alignment horizontal="left" vertical="center"/>
    </xf>
    <xf numFmtId="0" fontId="39" fillId="2" borderId="40" xfId="0" applyFont="1" applyFill="1" applyBorder="1" applyAlignment="1">
      <alignment horizontal="left" vertical="center"/>
    </xf>
    <xf numFmtId="0" fontId="39" fillId="2" borderId="41" xfId="0" applyFont="1" applyFill="1" applyBorder="1" applyAlignment="1">
      <alignment horizontal="left" vertical="center"/>
    </xf>
    <xf numFmtId="43" fontId="39" fillId="2" borderId="39" xfId="1" applyFont="1" applyFill="1" applyBorder="1" applyAlignment="1">
      <alignment horizontal="center" vertical="center"/>
    </xf>
    <xf numFmtId="43" fontId="39" fillId="2" borderId="41" xfId="1" applyFont="1" applyFill="1" applyBorder="1" applyAlignment="1">
      <alignment horizontal="center" vertical="center"/>
    </xf>
    <xf numFmtId="2" fontId="39" fillId="2" borderId="39" xfId="1" applyNumberFormat="1" applyFont="1" applyFill="1" applyBorder="1" applyAlignment="1">
      <alignment horizontal="right" vertical="center"/>
    </xf>
    <xf numFmtId="2" fontId="39" fillId="2" borderId="41" xfId="1" applyNumberFormat="1" applyFont="1" applyFill="1" applyBorder="1" applyAlignment="1">
      <alignment horizontal="right" vertical="center"/>
    </xf>
    <xf numFmtId="0" fontId="39" fillId="2" borderId="44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/>
    </xf>
  </cellXfs>
  <cellStyles count="63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Hiperlink 2" xfId="44"/>
    <cellStyle name="Incorreto" xfId="10" builtinId="27" customBuiltin="1"/>
    <cellStyle name="Neutra" xfId="11" builtinId="28" customBuiltin="1"/>
    <cellStyle name="Normal" xfId="0" builtinId="0"/>
    <cellStyle name="Normal 2" xfId="3"/>
    <cellStyle name="Normal 2 2" xfId="46"/>
    <cellStyle name="Normal 2 3" xfId="45"/>
    <cellStyle name="Normal 3" xfId="47"/>
    <cellStyle name="Normal 4" xfId="48"/>
    <cellStyle name="Normal 5" xfId="49"/>
    <cellStyle name="Normal 6" xfId="50"/>
    <cellStyle name="Normal 7" xfId="51"/>
    <cellStyle name="Nota 2" xfId="52"/>
    <cellStyle name="Saída" xfId="13" builtinId="21" customBuiltin="1"/>
    <cellStyle name="Separador de milhares 2" xfId="2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  <cellStyle name="Vírgula" xfId="1" builtinId="3"/>
    <cellStyle name="Vírgula 2" xfId="54"/>
    <cellStyle name="Vírgula 2 2" xfId="55"/>
    <cellStyle name="Vírgula 2 3" xfId="56"/>
    <cellStyle name="Vírgula 3" xfId="57"/>
    <cellStyle name="Vírgula 4" xfId="58"/>
    <cellStyle name="Vírgula 4 2" xfId="59"/>
    <cellStyle name="Vírgula 5" xfId="60"/>
    <cellStyle name="Vírgula 6" xfId="61"/>
    <cellStyle name="Vírgula 7" xfId="62"/>
    <cellStyle name="Vírgula 8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95251</xdr:rowOff>
    </xdr:from>
    <xdr:to>
      <xdr:col>2</xdr:col>
      <xdr:colOff>1905000</xdr:colOff>
      <xdr:row>3</xdr:row>
      <xdr:rowOff>247651</xdr:rowOff>
    </xdr:to>
    <xdr:pic>
      <xdr:nvPicPr>
        <xdr:cNvPr id="2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1"/>
          <a:ext cx="3057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</xdr:row>
      <xdr:rowOff>76200</xdr:rowOff>
    </xdr:from>
    <xdr:to>
      <xdr:col>2</xdr:col>
      <xdr:colOff>1933575</xdr:colOff>
      <xdr:row>20</xdr:row>
      <xdr:rowOff>228600</xdr:rowOff>
    </xdr:to>
    <xdr:pic>
      <xdr:nvPicPr>
        <xdr:cNvPr id="3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71950"/>
          <a:ext cx="3057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361950</xdr:rowOff>
    </xdr:from>
    <xdr:to>
      <xdr:col>2</xdr:col>
      <xdr:colOff>552450</xdr:colOff>
      <xdr:row>5</xdr:row>
      <xdr:rowOff>190500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14350"/>
          <a:ext cx="1828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20</xdr:row>
      <xdr:rowOff>333375</xdr:rowOff>
    </xdr:from>
    <xdr:to>
      <xdr:col>2</xdr:col>
      <xdr:colOff>514350</xdr:colOff>
      <xdr:row>24</xdr:row>
      <xdr:rowOff>161925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00725"/>
          <a:ext cx="1828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C24" sqref="C24"/>
    </sheetView>
  </sheetViews>
  <sheetFormatPr defaultRowHeight="15" x14ac:dyDescent="0.25"/>
  <cols>
    <col min="1" max="2" width="9.140625" style="1"/>
    <col min="3" max="3" width="10.140625" style="1" customWidth="1"/>
    <col min="4" max="4" width="9.5703125" style="1" customWidth="1"/>
    <col min="5" max="7" width="9.140625" style="1"/>
    <col min="8" max="8" width="11" style="1" customWidth="1"/>
    <col min="9" max="258" width="9.140625" style="1"/>
    <col min="259" max="259" width="10.140625" style="1" customWidth="1"/>
    <col min="260" max="260" width="9.5703125" style="1" customWidth="1"/>
    <col min="261" max="263" width="9.140625" style="1"/>
    <col min="264" max="264" width="11" style="1" customWidth="1"/>
    <col min="265" max="514" width="9.140625" style="1"/>
    <col min="515" max="515" width="10.140625" style="1" customWidth="1"/>
    <col min="516" max="516" width="9.5703125" style="1" customWidth="1"/>
    <col min="517" max="519" width="9.140625" style="1"/>
    <col min="520" max="520" width="11" style="1" customWidth="1"/>
    <col min="521" max="770" width="9.140625" style="1"/>
    <col min="771" max="771" width="10.140625" style="1" customWidth="1"/>
    <col min="772" max="772" width="9.5703125" style="1" customWidth="1"/>
    <col min="773" max="775" width="9.140625" style="1"/>
    <col min="776" max="776" width="11" style="1" customWidth="1"/>
    <col min="777" max="1026" width="9.140625" style="1"/>
    <col min="1027" max="1027" width="10.140625" style="1" customWidth="1"/>
    <col min="1028" max="1028" width="9.5703125" style="1" customWidth="1"/>
    <col min="1029" max="1031" width="9.140625" style="1"/>
    <col min="1032" max="1032" width="11" style="1" customWidth="1"/>
    <col min="1033" max="1282" width="9.140625" style="1"/>
    <col min="1283" max="1283" width="10.140625" style="1" customWidth="1"/>
    <col min="1284" max="1284" width="9.5703125" style="1" customWidth="1"/>
    <col min="1285" max="1287" width="9.140625" style="1"/>
    <col min="1288" max="1288" width="11" style="1" customWidth="1"/>
    <col min="1289" max="1538" width="9.140625" style="1"/>
    <col min="1539" max="1539" width="10.140625" style="1" customWidth="1"/>
    <col min="1540" max="1540" width="9.5703125" style="1" customWidth="1"/>
    <col min="1541" max="1543" width="9.140625" style="1"/>
    <col min="1544" max="1544" width="11" style="1" customWidth="1"/>
    <col min="1545" max="1794" width="9.140625" style="1"/>
    <col min="1795" max="1795" width="10.140625" style="1" customWidth="1"/>
    <col min="1796" max="1796" width="9.5703125" style="1" customWidth="1"/>
    <col min="1797" max="1799" width="9.140625" style="1"/>
    <col min="1800" max="1800" width="11" style="1" customWidth="1"/>
    <col min="1801" max="2050" width="9.140625" style="1"/>
    <col min="2051" max="2051" width="10.140625" style="1" customWidth="1"/>
    <col min="2052" max="2052" width="9.5703125" style="1" customWidth="1"/>
    <col min="2053" max="2055" width="9.140625" style="1"/>
    <col min="2056" max="2056" width="11" style="1" customWidth="1"/>
    <col min="2057" max="2306" width="9.140625" style="1"/>
    <col min="2307" max="2307" width="10.140625" style="1" customWidth="1"/>
    <col min="2308" max="2308" width="9.5703125" style="1" customWidth="1"/>
    <col min="2309" max="2311" width="9.140625" style="1"/>
    <col min="2312" max="2312" width="11" style="1" customWidth="1"/>
    <col min="2313" max="2562" width="9.140625" style="1"/>
    <col min="2563" max="2563" width="10.140625" style="1" customWidth="1"/>
    <col min="2564" max="2564" width="9.5703125" style="1" customWidth="1"/>
    <col min="2565" max="2567" width="9.140625" style="1"/>
    <col min="2568" max="2568" width="11" style="1" customWidth="1"/>
    <col min="2569" max="2818" width="9.140625" style="1"/>
    <col min="2819" max="2819" width="10.140625" style="1" customWidth="1"/>
    <col min="2820" max="2820" width="9.5703125" style="1" customWidth="1"/>
    <col min="2821" max="2823" width="9.140625" style="1"/>
    <col min="2824" max="2824" width="11" style="1" customWidth="1"/>
    <col min="2825" max="3074" width="9.140625" style="1"/>
    <col min="3075" max="3075" width="10.140625" style="1" customWidth="1"/>
    <col min="3076" max="3076" width="9.5703125" style="1" customWidth="1"/>
    <col min="3077" max="3079" width="9.140625" style="1"/>
    <col min="3080" max="3080" width="11" style="1" customWidth="1"/>
    <col min="3081" max="3330" width="9.140625" style="1"/>
    <col min="3331" max="3331" width="10.140625" style="1" customWidth="1"/>
    <col min="3332" max="3332" width="9.5703125" style="1" customWidth="1"/>
    <col min="3333" max="3335" width="9.140625" style="1"/>
    <col min="3336" max="3336" width="11" style="1" customWidth="1"/>
    <col min="3337" max="3586" width="9.140625" style="1"/>
    <col min="3587" max="3587" width="10.140625" style="1" customWidth="1"/>
    <col min="3588" max="3588" width="9.5703125" style="1" customWidth="1"/>
    <col min="3589" max="3591" width="9.140625" style="1"/>
    <col min="3592" max="3592" width="11" style="1" customWidth="1"/>
    <col min="3593" max="3842" width="9.140625" style="1"/>
    <col min="3843" max="3843" width="10.140625" style="1" customWidth="1"/>
    <col min="3844" max="3844" width="9.5703125" style="1" customWidth="1"/>
    <col min="3845" max="3847" width="9.140625" style="1"/>
    <col min="3848" max="3848" width="11" style="1" customWidth="1"/>
    <col min="3849" max="4098" width="9.140625" style="1"/>
    <col min="4099" max="4099" width="10.140625" style="1" customWidth="1"/>
    <col min="4100" max="4100" width="9.5703125" style="1" customWidth="1"/>
    <col min="4101" max="4103" width="9.140625" style="1"/>
    <col min="4104" max="4104" width="11" style="1" customWidth="1"/>
    <col min="4105" max="4354" width="9.140625" style="1"/>
    <col min="4355" max="4355" width="10.140625" style="1" customWidth="1"/>
    <col min="4356" max="4356" width="9.5703125" style="1" customWidth="1"/>
    <col min="4357" max="4359" width="9.140625" style="1"/>
    <col min="4360" max="4360" width="11" style="1" customWidth="1"/>
    <col min="4361" max="4610" width="9.140625" style="1"/>
    <col min="4611" max="4611" width="10.140625" style="1" customWidth="1"/>
    <col min="4612" max="4612" width="9.5703125" style="1" customWidth="1"/>
    <col min="4613" max="4615" width="9.140625" style="1"/>
    <col min="4616" max="4616" width="11" style="1" customWidth="1"/>
    <col min="4617" max="4866" width="9.140625" style="1"/>
    <col min="4867" max="4867" width="10.140625" style="1" customWidth="1"/>
    <col min="4868" max="4868" width="9.5703125" style="1" customWidth="1"/>
    <col min="4869" max="4871" width="9.140625" style="1"/>
    <col min="4872" max="4872" width="11" style="1" customWidth="1"/>
    <col min="4873" max="5122" width="9.140625" style="1"/>
    <col min="5123" max="5123" width="10.140625" style="1" customWidth="1"/>
    <col min="5124" max="5124" width="9.5703125" style="1" customWidth="1"/>
    <col min="5125" max="5127" width="9.140625" style="1"/>
    <col min="5128" max="5128" width="11" style="1" customWidth="1"/>
    <col min="5129" max="5378" width="9.140625" style="1"/>
    <col min="5379" max="5379" width="10.140625" style="1" customWidth="1"/>
    <col min="5380" max="5380" width="9.5703125" style="1" customWidth="1"/>
    <col min="5381" max="5383" width="9.140625" style="1"/>
    <col min="5384" max="5384" width="11" style="1" customWidth="1"/>
    <col min="5385" max="5634" width="9.140625" style="1"/>
    <col min="5635" max="5635" width="10.140625" style="1" customWidth="1"/>
    <col min="5636" max="5636" width="9.5703125" style="1" customWidth="1"/>
    <col min="5637" max="5639" width="9.140625" style="1"/>
    <col min="5640" max="5640" width="11" style="1" customWidth="1"/>
    <col min="5641" max="5890" width="9.140625" style="1"/>
    <col min="5891" max="5891" width="10.140625" style="1" customWidth="1"/>
    <col min="5892" max="5892" width="9.5703125" style="1" customWidth="1"/>
    <col min="5893" max="5895" width="9.140625" style="1"/>
    <col min="5896" max="5896" width="11" style="1" customWidth="1"/>
    <col min="5897" max="6146" width="9.140625" style="1"/>
    <col min="6147" max="6147" width="10.140625" style="1" customWidth="1"/>
    <col min="6148" max="6148" width="9.5703125" style="1" customWidth="1"/>
    <col min="6149" max="6151" width="9.140625" style="1"/>
    <col min="6152" max="6152" width="11" style="1" customWidth="1"/>
    <col min="6153" max="6402" width="9.140625" style="1"/>
    <col min="6403" max="6403" width="10.140625" style="1" customWidth="1"/>
    <col min="6404" max="6404" width="9.5703125" style="1" customWidth="1"/>
    <col min="6405" max="6407" width="9.140625" style="1"/>
    <col min="6408" max="6408" width="11" style="1" customWidth="1"/>
    <col min="6409" max="6658" width="9.140625" style="1"/>
    <col min="6659" max="6659" width="10.140625" style="1" customWidth="1"/>
    <col min="6660" max="6660" width="9.5703125" style="1" customWidth="1"/>
    <col min="6661" max="6663" width="9.140625" style="1"/>
    <col min="6664" max="6664" width="11" style="1" customWidth="1"/>
    <col min="6665" max="6914" width="9.140625" style="1"/>
    <col min="6915" max="6915" width="10.140625" style="1" customWidth="1"/>
    <col min="6916" max="6916" width="9.5703125" style="1" customWidth="1"/>
    <col min="6917" max="6919" width="9.140625" style="1"/>
    <col min="6920" max="6920" width="11" style="1" customWidth="1"/>
    <col min="6921" max="7170" width="9.140625" style="1"/>
    <col min="7171" max="7171" width="10.140625" style="1" customWidth="1"/>
    <col min="7172" max="7172" width="9.5703125" style="1" customWidth="1"/>
    <col min="7173" max="7175" width="9.140625" style="1"/>
    <col min="7176" max="7176" width="11" style="1" customWidth="1"/>
    <col min="7177" max="7426" width="9.140625" style="1"/>
    <col min="7427" max="7427" width="10.140625" style="1" customWidth="1"/>
    <col min="7428" max="7428" width="9.5703125" style="1" customWidth="1"/>
    <col min="7429" max="7431" width="9.140625" style="1"/>
    <col min="7432" max="7432" width="11" style="1" customWidth="1"/>
    <col min="7433" max="7682" width="9.140625" style="1"/>
    <col min="7683" max="7683" width="10.140625" style="1" customWidth="1"/>
    <col min="7684" max="7684" width="9.5703125" style="1" customWidth="1"/>
    <col min="7685" max="7687" width="9.140625" style="1"/>
    <col min="7688" max="7688" width="11" style="1" customWidth="1"/>
    <col min="7689" max="7938" width="9.140625" style="1"/>
    <col min="7939" max="7939" width="10.140625" style="1" customWidth="1"/>
    <col min="7940" max="7940" width="9.5703125" style="1" customWidth="1"/>
    <col min="7941" max="7943" width="9.140625" style="1"/>
    <col min="7944" max="7944" width="11" style="1" customWidth="1"/>
    <col min="7945" max="8194" width="9.140625" style="1"/>
    <col min="8195" max="8195" width="10.140625" style="1" customWidth="1"/>
    <col min="8196" max="8196" width="9.5703125" style="1" customWidth="1"/>
    <col min="8197" max="8199" width="9.140625" style="1"/>
    <col min="8200" max="8200" width="11" style="1" customWidth="1"/>
    <col min="8201" max="8450" width="9.140625" style="1"/>
    <col min="8451" max="8451" width="10.140625" style="1" customWidth="1"/>
    <col min="8452" max="8452" width="9.5703125" style="1" customWidth="1"/>
    <col min="8453" max="8455" width="9.140625" style="1"/>
    <col min="8456" max="8456" width="11" style="1" customWidth="1"/>
    <col min="8457" max="8706" width="9.140625" style="1"/>
    <col min="8707" max="8707" width="10.140625" style="1" customWidth="1"/>
    <col min="8708" max="8708" width="9.5703125" style="1" customWidth="1"/>
    <col min="8709" max="8711" width="9.140625" style="1"/>
    <col min="8712" max="8712" width="11" style="1" customWidth="1"/>
    <col min="8713" max="8962" width="9.140625" style="1"/>
    <col min="8963" max="8963" width="10.140625" style="1" customWidth="1"/>
    <col min="8964" max="8964" width="9.5703125" style="1" customWidth="1"/>
    <col min="8965" max="8967" width="9.140625" style="1"/>
    <col min="8968" max="8968" width="11" style="1" customWidth="1"/>
    <col min="8969" max="9218" width="9.140625" style="1"/>
    <col min="9219" max="9219" width="10.140625" style="1" customWidth="1"/>
    <col min="9220" max="9220" width="9.5703125" style="1" customWidth="1"/>
    <col min="9221" max="9223" width="9.140625" style="1"/>
    <col min="9224" max="9224" width="11" style="1" customWidth="1"/>
    <col min="9225" max="9474" width="9.140625" style="1"/>
    <col min="9475" max="9475" width="10.140625" style="1" customWidth="1"/>
    <col min="9476" max="9476" width="9.5703125" style="1" customWidth="1"/>
    <col min="9477" max="9479" width="9.140625" style="1"/>
    <col min="9480" max="9480" width="11" style="1" customWidth="1"/>
    <col min="9481" max="9730" width="9.140625" style="1"/>
    <col min="9731" max="9731" width="10.140625" style="1" customWidth="1"/>
    <col min="9732" max="9732" width="9.5703125" style="1" customWidth="1"/>
    <col min="9733" max="9735" width="9.140625" style="1"/>
    <col min="9736" max="9736" width="11" style="1" customWidth="1"/>
    <col min="9737" max="9986" width="9.140625" style="1"/>
    <col min="9987" max="9987" width="10.140625" style="1" customWidth="1"/>
    <col min="9988" max="9988" width="9.5703125" style="1" customWidth="1"/>
    <col min="9989" max="9991" width="9.140625" style="1"/>
    <col min="9992" max="9992" width="11" style="1" customWidth="1"/>
    <col min="9993" max="10242" width="9.140625" style="1"/>
    <col min="10243" max="10243" width="10.140625" style="1" customWidth="1"/>
    <col min="10244" max="10244" width="9.5703125" style="1" customWidth="1"/>
    <col min="10245" max="10247" width="9.140625" style="1"/>
    <col min="10248" max="10248" width="11" style="1" customWidth="1"/>
    <col min="10249" max="10498" width="9.140625" style="1"/>
    <col min="10499" max="10499" width="10.140625" style="1" customWidth="1"/>
    <col min="10500" max="10500" width="9.5703125" style="1" customWidth="1"/>
    <col min="10501" max="10503" width="9.140625" style="1"/>
    <col min="10504" max="10504" width="11" style="1" customWidth="1"/>
    <col min="10505" max="10754" width="9.140625" style="1"/>
    <col min="10755" max="10755" width="10.140625" style="1" customWidth="1"/>
    <col min="10756" max="10756" width="9.5703125" style="1" customWidth="1"/>
    <col min="10757" max="10759" width="9.140625" style="1"/>
    <col min="10760" max="10760" width="11" style="1" customWidth="1"/>
    <col min="10761" max="11010" width="9.140625" style="1"/>
    <col min="11011" max="11011" width="10.140625" style="1" customWidth="1"/>
    <col min="11012" max="11012" width="9.5703125" style="1" customWidth="1"/>
    <col min="11013" max="11015" width="9.140625" style="1"/>
    <col min="11016" max="11016" width="11" style="1" customWidth="1"/>
    <col min="11017" max="11266" width="9.140625" style="1"/>
    <col min="11267" max="11267" width="10.140625" style="1" customWidth="1"/>
    <col min="11268" max="11268" width="9.5703125" style="1" customWidth="1"/>
    <col min="11269" max="11271" width="9.140625" style="1"/>
    <col min="11272" max="11272" width="11" style="1" customWidth="1"/>
    <col min="11273" max="11522" width="9.140625" style="1"/>
    <col min="11523" max="11523" width="10.140625" style="1" customWidth="1"/>
    <col min="11524" max="11524" width="9.5703125" style="1" customWidth="1"/>
    <col min="11525" max="11527" width="9.140625" style="1"/>
    <col min="11528" max="11528" width="11" style="1" customWidth="1"/>
    <col min="11529" max="11778" width="9.140625" style="1"/>
    <col min="11779" max="11779" width="10.140625" style="1" customWidth="1"/>
    <col min="11780" max="11780" width="9.5703125" style="1" customWidth="1"/>
    <col min="11781" max="11783" width="9.140625" style="1"/>
    <col min="11784" max="11784" width="11" style="1" customWidth="1"/>
    <col min="11785" max="12034" width="9.140625" style="1"/>
    <col min="12035" max="12035" width="10.140625" style="1" customWidth="1"/>
    <col min="12036" max="12036" width="9.5703125" style="1" customWidth="1"/>
    <col min="12037" max="12039" width="9.140625" style="1"/>
    <col min="12040" max="12040" width="11" style="1" customWidth="1"/>
    <col min="12041" max="12290" width="9.140625" style="1"/>
    <col min="12291" max="12291" width="10.140625" style="1" customWidth="1"/>
    <col min="12292" max="12292" width="9.5703125" style="1" customWidth="1"/>
    <col min="12293" max="12295" width="9.140625" style="1"/>
    <col min="12296" max="12296" width="11" style="1" customWidth="1"/>
    <col min="12297" max="12546" width="9.140625" style="1"/>
    <col min="12547" max="12547" width="10.140625" style="1" customWidth="1"/>
    <col min="12548" max="12548" width="9.5703125" style="1" customWidth="1"/>
    <col min="12549" max="12551" width="9.140625" style="1"/>
    <col min="12552" max="12552" width="11" style="1" customWidth="1"/>
    <col min="12553" max="12802" width="9.140625" style="1"/>
    <col min="12803" max="12803" width="10.140625" style="1" customWidth="1"/>
    <col min="12804" max="12804" width="9.5703125" style="1" customWidth="1"/>
    <col min="12805" max="12807" width="9.140625" style="1"/>
    <col min="12808" max="12808" width="11" style="1" customWidth="1"/>
    <col min="12809" max="13058" width="9.140625" style="1"/>
    <col min="13059" max="13059" width="10.140625" style="1" customWidth="1"/>
    <col min="13060" max="13060" width="9.5703125" style="1" customWidth="1"/>
    <col min="13061" max="13063" width="9.140625" style="1"/>
    <col min="13064" max="13064" width="11" style="1" customWidth="1"/>
    <col min="13065" max="13314" width="9.140625" style="1"/>
    <col min="13315" max="13315" width="10.140625" style="1" customWidth="1"/>
    <col min="13316" max="13316" width="9.5703125" style="1" customWidth="1"/>
    <col min="13317" max="13319" width="9.140625" style="1"/>
    <col min="13320" max="13320" width="11" style="1" customWidth="1"/>
    <col min="13321" max="13570" width="9.140625" style="1"/>
    <col min="13571" max="13571" width="10.140625" style="1" customWidth="1"/>
    <col min="13572" max="13572" width="9.5703125" style="1" customWidth="1"/>
    <col min="13573" max="13575" width="9.140625" style="1"/>
    <col min="13576" max="13576" width="11" style="1" customWidth="1"/>
    <col min="13577" max="13826" width="9.140625" style="1"/>
    <col min="13827" max="13827" width="10.140625" style="1" customWidth="1"/>
    <col min="13828" max="13828" width="9.5703125" style="1" customWidth="1"/>
    <col min="13829" max="13831" width="9.140625" style="1"/>
    <col min="13832" max="13832" width="11" style="1" customWidth="1"/>
    <col min="13833" max="14082" width="9.140625" style="1"/>
    <col min="14083" max="14083" width="10.140625" style="1" customWidth="1"/>
    <col min="14084" max="14084" width="9.5703125" style="1" customWidth="1"/>
    <col min="14085" max="14087" width="9.140625" style="1"/>
    <col min="14088" max="14088" width="11" style="1" customWidth="1"/>
    <col min="14089" max="14338" width="9.140625" style="1"/>
    <col min="14339" max="14339" width="10.140625" style="1" customWidth="1"/>
    <col min="14340" max="14340" width="9.5703125" style="1" customWidth="1"/>
    <col min="14341" max="14343" width="9.140625" style="1"/>
    <col min="14344" max="14344" width="11" style="1" customWidth="1"/>
    <col min="14345" max="14594" width="9.140625" style="1"/>
    <col min="14595" max="14595" width="10.140625" style="1" customWidth="1"/>
    <col min="14596" max="14596" width="9.5703125" style="1" customWidth="1"/>
    <col min="14597" max="14599" width="9.140625" style="1"/>
    <col min="14600" max="14600" width="11" style="1" customWidth="1"/>
    <col min="14601" max="14850" width="9.140625" style="1"/>
    <col min="14851" max="14851" width="10.140625" style="1" customWidth="1"/>
    <col min="14852" max="14852" width="9.5703125" style="1" customWidth="1"/>
    <col min="14853" max="14855" width="9.140625" style="1"/>
    <col min="14856" max="14856" width="11" style="1" customWidth="1"/>
    <col min="14857" max="15106" width="9.140625" style="1"/>
    <col min="15107" max="15107" width="10.140625" style="1" customWidth="1"/>
    <col min="15108" max="15108" width="9.5703125" style="1" customWidth="1"/>
    <col min="15109" max="15111" width="9.140625" style="1"/>
    <col min="15112" max="15112" width="11" style="1" customWidth="1"/>
    <col min="15113" max="15362" width="9.140625" style="1"/>
    <col min="15363" max="15363" width="10.140625" style="1" customWidth="1"/>
    <col min="15364" max="15364" width="9.5703125" style="1" customWidth="1"/>
    <col min="15365" max="15367" width="9.140625" style="1"/>
    <col min="15368" max="15368" width="11" style="1" customWidth="1"/>
    <col min="15369" max="15618" width="9.140625" style="1"/>
    <col min="15619" max="15619" width="10.140625" style="1" customWidth="1"/>
    <col min="15620" max="15620" width="9.5703125" style="1" customWidth="1"/>
    <col min="15621" max="15623" width="9.140625" style="1"/>
    <col min="15624" max="15624" width="11" style="1" customWidth="1"/>
    <col min="15625" max="15874" width="9.140625" style="1"/>
    <col min="15875" max="15875" width="10.140625" style="1" customWidth="1"/>
    <col min="15876" max="15876" width="9.5703125" style="1" customWidth="1"/>
    <col min="15877" max="15879" width="9.140625" style="1"/>
    <col min="15880" max="15880" width="11" style="1" customWidth="1"/>
    <col min="15881" max="16130" width="9.140625" style="1"/>
    <col min="16131" max="16131" width="10.140625" style="1" customWidth="1"/>
    <col min="16132" max="16132" width="9.5703125" style="1" customWidth="1"/>
    <col min="16133" max="16135" width="9.140625" style="1"/>
    <col min="16136" max="16136" width="11" style="1" customWidth="1"/>
    <col min="16137" max="16384" width="9.140625" style="1"/>
  </cols>
  <sheetData>
    <row r="1" spans="2:5" ht="15.75" thickBot="1" x14ac:dyDescent="0.3"/>
    <row r="2" spans="2:5" ht="15.75" thickBot="1" x14ac:dyDescent="0.3">
      <c r="B2" s="145" t="s">
        <v>0</v>
      </c>
      <c r="C2" s="146"/>
      <c r="D2" s="2" t="s">
        <v>1</v>
      </c>
    </row>
    <row r="3" spans="2:5" x14ac:dyDescent="0.25">
      <c r="B3" s="3" t="s">
        <v>2</v>
      </c>
      <c r="C3" s="4">
        <v>1556.94</v>
      </c>
      <c r="D3" s="5">
        <v>0.08</v>
      </c>
    </row>
    <row r="4" spans="2:5" x14ac:dyDescent="0.25">
      <c r="B4" s="6" t="s">
        <v>2</v>
      </c>
      <c r="C4" s="7">
        <v>2594.92</v>
      </c>
      <c r="D4" s="8">
        <v>0.09</v>
      </c>
    </row>
    <row r="5" spans="2:5" x14ac:dyDescent="0.25">
      <c r="B5" s="6" t="s">
        <v>2</v>
      </c>
      <c r="C5" s="7">
        <v>5189.82</v>
      </c>
      <c r="D5" s="9">
        <v>0.11</v>
      </c>
    </row>
    <row r="6" spans="2:5" ht="15.75" thickBot="1" x14ac:dyDescent="0.3">
      <c r="B6" s="10" t="s">
        <v>3</v>
      </c>
      <c r="C6" s="11"/>
      <c r="D6" s="12">
        <f>C5*D5</f>
        <v>570.88019999999995</v>
      </c>
    </row>
    <row r="7" spans="2:5" ht="15.75" thickBot="1" x14ac:dyDescent="0.3">
      <c r="B7" s="13"/>
      <c r="C7" s="14"/>
      <c r="D7" s="15"/>
      <c r="E7" s="15"/>
    </row>
    <row r="8" spans="2:5" ht="15.75" thickBot="1" x14ac:dyDescent="0.3">
      <c r="B8" s="145" t="s">
        <v>4</v>
      </c>
      <c r="C8" s="146"/>
      <c r="D8" s="2" t="s">
        <v>5</v>
      </c>
    </row>
    <row r="9" spans="2:5" x14ac:dyDescent="0.25">
      <c r="B9" s="3" t="s">
        <v>2</v>
      </c>
      <c r="C9" s="4">
        <v>806.8</v>
      </c>
      <c r="D9" s="16">
        <v>41.37</v>
      </c>
    </row>
    <row r="10" spans="2:5" x14ac:dyDescent="0.25">
      <c r="B10" s="6" t="s">
        <v>2</v>
      </c>
      <c r="C10" s="7">
        <v>1212.6400000000001</v>
      </c>
      <c r="D10" s="16">
        <v>29.16</v>
      </c>
    </row>
    <row r="11" spans="2:5" ht="15.75" thickBot="1" x14ac:dyDescent="0.3"/>
    <row r="12" spans="2:5" x14ac:dyDescent="0.25">
      <c r="B12" s="147" t="s">
        <v>6</v>
      </c>
      <c r="C12" s="148"/>
      <c r="D12" s="148"/>
      <c r="E12" s="17" t="s">
        <v>7</v>
      </c>
    </row>
    <row r="13" spans="2:5" x14ac:dyDescent="0.25">
      <c r="B13" s="18" t="s">
        <v>8</v>
      </c>
      <c r="C13" s="19">
        <v>1903.98</v>
      </c>
      <c r="D13" s="20" t="s">
        <v>9</v>
      </c>
      <c r="E13" s="21">
        <v>0</v>
      </c>
    </row>
    <row r="14" spans="2:5" x14ac:dyDescent="0.25">
      <c r="B14" s="18" t="s">
        <v>8</v>
      </c>
      <c r="C14" s="19">
        <v>2826.65</v>
      </c>
      <c r="D14" s="22">
        <v>7.4999999999999997E-2</v>
      </c>
      <c r="E14" s="23">
        <v>142.80000000000001</v>
      </c>
    </row>
    <row r="15" spans="2:5" x14ac:dyDescent="0.25">
      <c r="B15" s="18" t="s">
        <v>8</v>
      </c>
      <c r="C15" s="19">
        <v>3751.05</v>
      </c>
      <c r="D15" s="24">
        <v>0.15</v>
      </c>
      <c r="E15" s="23">
        <v>354.8</v>
      </c>
    </row>
    <row r="16" spans="2:5" x14ac:dyDescent="0.25">
      <c r="B16" s="18" t="s">
        <v>8</v>
      </c>
      <c r="C16" s="19">
        <v>4664.68</v>
      </c>
      <c r="D16" s="24">
        <v>0.22500000000000001</v>
      </c>
      <c r="E16" s="23">
        <v>636.13</v>
      </c>
    </row>
    <row r="17" spans="2:5" ht="15.75" thickBot="1" x14ac:dyDescent="0.3">
      <c r="B17" s="25" t="s">
        <v>10</v>
      </c>
      <c r="C17" s="26">
        <f>C16+0.01</f>
        <v>4664.6900000000005</v>
      </c>
      <c r="D17" s="27">
        <v>0.27500000000000002</v>
      </c>
      <c r="E17" s="28">
        <v>869.36</v>
      </c>
    </row>
    <row r="18" spans="2:5" ht="15.75" thickBot="1" x14ac:dyDescent="0.3">
      <c r="B18" s="29">
        <f>E18</f>
        <v>189.59</v>
      </c>
      <c r="C18" s="149" t="s">
        <v>11</v>
      </c>
      <c r="D18" s="149"/>
      <c r="E18" s="30">
        <v>189.59</v>
      </c>
    </row>
  </sheetData>
  <mergeCells count="4">
    <mergeCell ref="B2:C2"/>
    <mergeCell ref="B8:C8"/>
    <mergeCell ref="B12:D12"/>
    <mergeCell ref="C18:D1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90" zoomScaleNormal="90" workbookViewId="0">
      <selection activeCell="I10" sqref="I10:J10"/>
    </sheetView>
  </sheetViews>
  <sheetFormatPr defaultRowHeight="15" x14ac:dyDescent="0.25"/>
  <cols>
    <col min="1" max="1" width="3.42578125" style="31" customWidth="1"/>
    <col min="2" max="2" width="1.42578125" style="31" hidden="1" customWidth="1"/>
    <col min="3" max="3" width="7.85546875" style="31" customWidth="1"/>
    <col min="4" max="4" width="5.5703125" style="31" customWidth="1"/>
    <col min="5" max="6" width="9.140625" style="31"/>
    <col min="7" max="7" width="13.7109375" style="31" customWidth="1"/>
    <col min="8" max="8" width="11.5703125" style="31" customWidth="1"/>
    <col min="9" max="9" width="13.140625" style="31" bestFit="1" customWidth="1"/>
    <col min="10" max="10" width="11.7109375" style="31" customWidth="1"/>
    <col min="11" max="11" width="16" style="31" customWidth="1"/>
    <col min="12" max="12" width="9.140625" style="31"/>
    <col min="13" max="13" width="2.42578125" style="31" customWidth="1"/>
    <col min="14" max="16384" width="9.140625" style="31"/>
  </cols>
  <sheetData>
    <row r="1" spans="1:12" ht="5.25" customHeight="1" x14ac:dyDescent="0.25"/>
    <row r="2" spans="1:12" s="33" customFormat="1" ht="15" customHeight="1" x14ac:dyDescent="0.2"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5"/>
    </row>
    <row r="3" spans="1:12" s="36" customFormat="1" ht="15" customHeight="1" x14ac:dyDescent="0.2">
      <c r="A3" s="40"/>
      <c r="C3" s="44" t="s">
        <v>83</v>
      </c>
      <c r="D3" s="45"/>
      <c r="E3" s="46"/>
      <c r="F3" s="46"/>
      <c r="G3" s="46"/>
      <c r="H3" s="46"/>
      <c r="I3" s="47" t="s">
        <v>38</v>
      </c>
      <c r="J3" s="46"/>
      <c r="K3" s="46"/>
      <c r="L3" s="48"/>
    </row>
    <row r="4" spans="1:12" s="36" customFormat="1" ht="15" customHeight="1" x14ac:dyDescent="0.25">
      <c r="A4" s="40"/>
      <c r="C4" s="49" t="s">
        <v>12</v>
      </c>
      <c r="D4" s="37"/>
      <c r="E4" s="37"/>
      <c r="F4" s="37"/>
      <c r="G4" s="37"/>
      <c r="H4" s="37"/>
      <c r="I4" s="42">
        <v>42644</v>
      </c>
      <c r="J4" s="37"/>
      <c r="K4" s="37"/>
      <c r="L4" s="50"/>
    </row>
    <row r="5" spans="1:12" s="36" customFormat="1" ht="15" customHeight="1" x14ac:dyDescent="0.2">
      <c r="A5" s="40"/>
      <c r="B5" s="41"/>
      <c r="C5" s="51" t="str">
        <f>GPS!E4</f>
        <v>02.704.705/0001-30</v>
      </c>
      <c r="D5" s="52"/>
      <c r="E5" s="52"/>
      <c r="F5" s="52"/>
      <c r="G5" s="52"/>
      <c r="H5" s="52"/>
      <c r="I5" s="52"/>
      <c r="J5" s="52"/>
      <c r="K5" s="52"/>
      <c r="L5" s="53"/>
    </row>
    <row r="6" spans="1:12" s="36" customFormat="1" ht="15" customHeight="1" x14ac:dyDescent="0.2">
      <c r="C6" s="54" t="s">
        <v>14</v>
      </c>
      <c r="D6" s="46"/>
      <c r="E6" s="46"/>
      <c r="F6" s="46"/>
      <c r="G6" s="46"/>
      <c r="H6" s="46"/>
      <c r="I6" s="46" t="s">
        <v>15</v>
      </c>
      <c r="J6" s="46"/>
      <c r="K6" s="46"/>
      <c r="L6" s="48"/>
    </row>
    <row r="7" spans="1:12" s="36" customFormat="1" ht="15" customHeight="1" x14ac:dyDescent="0.2">
      <c r="C7" s="51" t="s">
        <v>36</v>
      </c>
      <c r="D7" s="52"/>
      <c r="E7" s="52"/>
      <c r="F7" s="52"/>
      <c r="G7" s="52"/>
      <c r="H7" s="52"/>
      <c r="I7" s="52"/>
      <c r="J7" s="52"/>
      <c r="K7" s="52"/>
      <c r="L7" s="53"/>
    </row>
    <row r="8" spans="1:12" s="33" customFormat="1" ht="15" customHeight="1" x14ac:dyDescent="0.2">
      <c r="C8" s="55" t="s">
        <v>16</v>
      </c>
      <c r="D8" s="181" t="s">
        <v>17</v>
      </c>
      <c r="E8" s="181"/>
      <c r="F8" s="181"/>
      <c r="G8" s="181"/>
      <c r="H8" s="56" t="s">
        <v>20</v>
      </c>
      <c r="I8" s="182" t="s">
        <v>19</v>
      </c>
      <c r="J8" s="182"/>
      <c r="K8" s="182" t="s">
        <v>18</v>
      </c>
      <c r="L8" s="182"/>
    </row>
    <row r="9" spans="1:12" s="36" customFormat="1" ht="15" customHeight="1" x14ac:dyDescent="0.2">
      <c r="C9" s="57">
        <v>1</v>
      </c>
      <c r="D9" s="183" t="s">
        <v>39</v>
      </c>
      <c r="E9" s="184"/>
      <c r="F9" s="184"/>
      <c r="G9" s="185"/>
      <c r="H9" s="67">
        <v>30</v>
      </c>
      <c r="I9" s="186">
        <f>C25/30*H9</f>
        <v>880</v>
      </c>
      <c r="J9" s="187"/>
      <c r="K9" s="188"/>
      <c r="L9" s="187"/>
    </row>
    <row r="10" spans="1:12" s="36" customFormat="1" ht="15" customHeight="1" x14ac:dyDescent="0.2">
      <c r="C10" s="58">
        <v>100</v>
      </c>
      <c r="D10" s="178" t="s">
        <v>40</v>
      </c>
      <c r="E10" s="179"/>
      <c r="F10" s="179"/>
      <c r="G10" s="180"/>
      <c r="H10" s="68"/>
      <c r="I10" s="174">
        <f>I9*11%</f>
        <v>96.8</v>
      </c>
      <c r="J10" s="173"/>
      <c r="K10" s="172"/>
      <c r="L10" s="173"/>
    </row>
    <row r="11" spans="1:12" s="36" customFormat="1" ht="15" customHeight="1" x14ac:dyDescent="0.2">
      <c r="C11" s="58"/>
      <c r="D11" s="60"/>
      <c r="E11" s="39"/>
      <c r="F11" s="39"/>
      <c r="G11" s="61"/>
      <c r="H11" s="49"/>
      <c r="I11" s="174"/>
      <c r="J11" s="173"/>
      <c r="K11" s="69"/>
      <c r="L11" s="65"/>
    </row>
    <row r="12" spans="1:12" s="36" customFormat="1" ht="15" customHeight="1" x14ac:dyDescent="0.2">
      <c r="C12" s="58"/>
      <c r="D12" s="60"/>
      <c r="E12" s="39"/>
      <c r="F12" s="39"/>
      <c r="G12" s="61"/>
      <c r="H12" s="49"/>
      <c r="I12" s="174"/>
      <c r="J12" s="173"/>
      <c r="K12" s="69"/>
      <c r="L12" s="65"/>
    </row>
    <row r="13" spans="1:12" s="36" customFormat="1" ht="15" customHeight="1" x14ac:dyDescent="0.2">
      <c r="C13" s="58"/>
      <c r="D13" s="60"/>
      <c r="E13" s="39"/>
      <c r="F13" s="39"/>
      <c r="G13" s="61"/>
      <c r="H13" s="49"/>
      <c r="I13" s="174"/>
      <c r="J13" s="173"/>
      <c r="K13" s="69"/>
      <c r="L13" s="65"/>
    </row>
    <row r="14" spans="1:12" s="36" customFormat="1" ht="15" customHeight="1" x14ac:dyDescent="0.2">
      <c r="C14" s="58"/>
      <c r="D14" s="60"/>
      <c r="E14" s="39"/>
      <c r="F14" s="39"/>
      <c r="G14" s="61"/>
      <c r="H14" s="49"/>
      <c r="I14" s="174"/>
      <c r="J14" s="173"/>
      <c r="K14" s="69"/>
      <c r="L14" s="65"/>
    </row>
    <row r="15" spans="1:12" s="36" customFormat="1" ht="15" customHeight="1" x14ac:dyDescent="0.2">
      <c r="C15" s="58"/>
      <c r="D15" s="60"/>
      <c r="E15" s="39"/>
      <c r="F15" s="39"/>
      <c r="G15" s="61"/>
      <c r="H15" s="49"/>
      <c r="I15" s="174"/>
      <c r="J15" s="173"/>
      <c r="K15" s="69"/>
      <c r="L15" s="65"/>
    </row>
    <row r="16" spans="1:12" s="36" customFormat="1" ht="15" customHeight="1" x14ac:dyDescent="0.2">
      <c r="C16" s="58"/>
      <c r="D16" s="60"/>
      <c r="E16" s="39"/>
      <c r="F16" s="39"/>
      <c r="G16" s="61"/>
      <c r="H16" s="49"/>
      <c r="I16" s="174"/>
      <c r="J16" s="173"/>
      <c r="K16" s="69"/>
      <c r="L16" s="65"/>
    </row>
    <row r="17" spans="1:12" s="36" customFormat="1" ht="15" customHeight="1" x14ac:dyDescent="0.2">
      <c r="C17" s="58"/>
      <c r="D17" s="60"/>
      <c r="E17" s="39"/>
      <c r="F17" s="39"/>
      <c r="G17" s="61"/>
      <c r="H17" s="49"/>
      <c r="I17" s="174"/>
      <c r="J17" s="173"/>
      <c r="K17" s="69"/>
      <c r="L17" s="65"/>
    </row>
    <row r="18" spans="1:12" s="36" customFormat="1" ht="15" customHeight="1" x14ac:dyDescent="0.2">
      <c r="C18" s="58"/>
      <c r="D18" s="60"/>
      <c r="E18" s="39"/>
      <c r="F18" s="39"/>
      <c r="G18" s="61"/>
      <c r="H18" s="49"/>
      <c r="I18" s="174"/>
      <c r="J18" s="173"/>
      <c r="K18" s="69"/>
      <c r="L18" s="65"/>
    </row>
    <row r="19" spans="1:12" s="36" customFormat="1" ht="15" customHeight="1" x14ac:dyDescent="0.2">
      <c r="C19" s="59"/>
      <c r="D19" s="62"/>
      <c r="E19" s="63"/>
      <c r="F19" s="63"/>
      <c r="G19" s="64"/>
      <c r="H19" s="51"/>
      <c r="I19" s="71"/>
      <c r="J19" s="66"/>
      <c r="K19" s="70"/>
      <c r="L19" s="66"/>
    </row>
    <row r="20" spans="1:12" s="34" customFormat="1" ht="15" customHeight="1" x14ac:dyDescent="0.2">
      <c r="C20" s="72"/>
      <c r="D20" s="73"/>
      <c r="E20" s="73"/>
      <c r="F20" s="73"/>
      <c r="G20" s="73"/>
      <c r="H20" s="73"/>
      <c r="I20" s="175" t="s">
        <v>23</v>
      </c>
      <c r="J20" s="176"/>
      <c r="K20" s="177" t="s">
        <v>24</v>
      </c>
      <c r="L20" s="176"/>
    </row>
    <row r="21" spans="1:12" ht="15" customHeight="1" x14ac:dyDescent="0.25">
      <c r="C21" s="74"/>
      <c r="D21" s="32"/>
      <c r="E21" s="32"/>
      <c r="F21" s="32"/>
      <c r="G21" s="32"/>
      <c r="H21" s="32"/>
      <c r="I21" s="151">
        <f>SUM(I9:J19)</f>
        <v>976.8</v>
      </c>
      <c r="J21" s="152"/>
      <c r="K21" s="159">
        <f>SUM(K9:L19)</f>
        <v>0</v>
      </c>
      <c r="L21" s="160"/>
    </row>
    <row r="22" spans="1:12" ht="15" customHeight="1" x14ac:dyDescent="0.25">
      <c r="C22" s="74"/>
      <c r="D22" s="32"/>
      <c r="E22" s="32"/>
      <c r="F22" s="32"/>
      <c r="G22" s="32"/>
      <c r="H22" s="32"/>
      <c r="I22" s="161" t="s">
        <v>21</v>
      </c>
      <c r="J22" s="162"/>
      <c r="K22" s="165">
        <f>I21-K21</f>
        <v>976.8</v>
      </c>
      <c r="L22" s="166"/>
    </row>
    <row r="23" spans="1:12" ht="15" customHeight="1" x14ac:dyDescent="0.25">
      <c r="C23" s="75"/>
      <c r="D23" s="76"/>
      <c r="E23" s="76"/>
      <c r="F23" s="76"/>
      <c r="G23" s="76"/>
      <c r="H23" s="76"/>
      <c r="I23" s="163"/>
      <c r="J23" s="164"/>
      <c r="K23" s="167"/>
      <c r="L23" s="168"/>
    </row>
    <row r="24" spans="1:12" s="33" customFormat="1" ht="14.1" customHeight="1" x14ac:dyDescent="0.2">
      <c r="C24" s="169" t="s">
        <v>22</v>
      </c>
      <c r="D24" s="170"/>
      <c r="E24" s="170" t="s">
        <v>26</v>
      </c>
      <c r="F24" s="170"/>
      <c r="G24" s="171" t="s">
        <v>27</v>
      </c>
      <c r="H24" s="171"/>
      <c r="I24" s="171" t="s">
        <v>29</v>
      </c>
      <c r="J24" s="171"/>
      <c r="K24" s="77" t="s">
        <v>30</v>
      </c>
      <c r="L24" s="78" t="s">
        <v>28</v>
      </c>
    </row>
    <row r="25" spans="1:12" s="43" customFormat="1" ht="14.1" customHeight="1" x14ac:dyDescent="0.25">
      <c r="C25" s="153">
        <v>880</v>
      </c>
      <c r="D25" s="154"/>
      <c r="E25" s="155">
        <f>I9</f>
        <v>880</v>
      </c>
      <c r="F25" s="155"/>
      <c r="G25" s="156">
        <v>0</v>
      </c>
      <c r="H25" s="156"/>
      <c r="I25" s="157">
        <f>G25*8%</f>
        <v>0</v>
      </c>
      <c r="J25" s="157"/>
      <c r="K25" s="79">
        <f>I9-I10</f>
        <v>783.2</v>
      </c>
      <c r="L25" s="80">
        <v>0</v>
      </c>
    </row>
    <row r="26" spans="1:12" ht="14.1" customHeight="1" x14ac:dyDescent="0.25">
      <c r="C26" s="72" t="s">
        <v>31</v>
      </c>
      <c r="D26" s="81"/>
      <c r="E26" s="81"/>
      <c r="F26" s="81"/>
      <c r="G26" s="81"/>
      <c r="H26" s="81"/>
      <c r="I26" s="81"/>
      <c r="J26" s="81"/>
      <c r="K26" s="81"/>
      <c r="L26" s="82"/>
    </row>
    <row r="27" spans="1:12" ht="14.1" customHeight="1" x14ac:dyDescent="0.25">
      <c r="C27" s="83"/>
      <c r="D27" s="38"/>
      <c r="E27" s="38"/>
      <c r="F27" s="38"/>
      <c r="G27" s="38"/>
      <c r="H27" s="38"/>
      <c r="I27" s="158" t="s">
        <v>35</v>
      </c>
      <c r="J27" s="158"/>
      <c r="K27" s="38" t="s">
        <v>34</v>
      </c>
      <c r="L27" s="84"/>
    </row>
    <row r="28" spans="1:12" ht="14.1" customHeight="1" x14ac:dyDescent="0.25">
      <c r="C28" s="85"/>
      <c r="D28" s="86"/>
      <c r="E28" s="86"/>
      <c r="F28" s="86"/>
      <c r="G28" s="86"/>
      <c r="H28" s="86"/>
      <c r="I28" s="150" t="s">
        <v>32</v>
      </c>
      <c r="J28" s="150"/>
      <c r="K28" s="87" t="s">
        <v>33</v>
      </c>
      <c r="L28" s="88"/>
    </row>
    <row r="29" spans="1:12" ht="18.75" customHeight="1" x14ac:dyDescent="0.25"/>
    <row r="30" spans="1:12" s="33" customFormat="1" ht="15" customHeight="1" x14ac:dyDescent="0.2">
      <c r="C30" s="35" t="s">
        <v>37</v>
      </c>
      <c r="D30" s="35"/>
      <c r="E30" s="35"/>
      <c r="F30" s="35"/>
      <c r="G30" s="35"/>
      <c r="H30" s="35"/>
      <c r="I30" s="35"/>
      <c r="J30" s="35"/>
      <c r="K30" s="35"/>
      <c r="L30" s="35"/>
    </row>
    <row r="31" spans="1:12" s="36" customFormat="1" ht="15" customHeight="1" x14ac:dyDescent="0.2">
      <c r="A31" s="40"/>
      <c r="C31" s="44" t="s">
        <v>25</v>
      </c>
      <c r="D31" s="45"/>
      <c r="E31" s="46"/>
      <c r="F31" s="46"/>
      <c r="G31" s="46"/>
      <c r="H31" s="46"/>
      <c r="I31" s="47" t="s">
        <v>38</v>
      </c>
      <c r="J31" s="46"/>
      <c r="K31" s="46"/>
      <c r="L31" s="48"/>
    </row>
    <row r="32" spans="1:12" s="36" customFormat="1" ht="15" customHeight="1" x14ac:dyDescent="0.25">
      <c r="A32" s="40"/>
      <c r="C32" s="49" t="s">
        <v>12</v>
      </c>
      <c r="D32" s="37"/>
      <c r="E32" s="37"/>
      <c r="F32" s="37"/>
      <c r="G32" s="37"/>
      <c r="H32" s="37"/>
      <c r="I32" s="42">
        <v>42644</v>
      </c>
      <c r="J32" s="37"/>
      <c r="K32" s="37"/>
      <c r="L32" s="50"/>
    </row>
    <row r="33" spans="1:12" s="36" customFormat="1" ht="15" customHeight="1" x14ac:dyDescent="0.2">
      <c r="A33" s="40"/>
      <c r="B33" s="41"/>
      <c r="C33" s="51" t="s">
        <v>13</v>
      </c>
      <c r="D33" s="52"/>
      <c r="E33" s="52"/>
      <c r="F33" s="52"/>
      <c r="G33" s="52"/>
      <c r="H33" s="52"/>
      <c r="I33" s="52"/>
      <c r="J33" s="52"/>
      <c r="K33" s="52"/>
      <c r="L33" s="53"/>
    </row>
    <row r="34" spans="1:12" s="36" customFormat="1" ht="15" customHeight="1" x14ac:dyDescent="0.2">
      <c r="C34" s="54" t="s">
        <v>14</v>
      </c>
      <c r="D34" s="46"/>
      <c r="E34" s="46"/>
      <c r="F34" s="46"/>
      <c r="G34" s="46"/>
      <c r="H34" s="46"/>
      <c r="I34" s="46" t="s">
        <v>15</v>
      </c>
      <c r="J34" s="46"/>
      <c r="K34" s="46"/>
      <c r="L34" s="48"/>
    </row>
    <row r="35" spans="1:12" s="36" customFormat="1" ht="15" customHeight="1" x14ac:dyDescent="0.2">
      <c r="C35" s="51" t="s">
        <v>36</v>
      </c>
      <c r="D35" s="52"/>
      <c r="E35" s="52"/>
      <c r="F35" s="52"/>
      <c r="G35" s="52"/>
      <c r="H35" s="52"/>
      <c r="I35" s="52"/>
      <c r="J35" s="52"/>
      <c r="K35" s="52"/>
      <c r="L35" s="53"/>
    </row>
    <row r="36" spans="1:12" s="33" customFormat="1" ht="15" customHeight="1" x14ac:dyDescent="0.2">
      <c r="C36" s="55" t="s">
        <v>16</v>
      </c>
      <c r="D36" s="181" t="s">
        <v>17</v>
      </c>
      <c r="E36" s="181"/>
      <c r="F36" s="181"/>
      <c r="G36" s="181"/>
      <c r="H36" s="56" t="s">
        <v>20</v>
      </c>
      <c r="I36" s="182" t="s">
        <v>19</v>
      </c>
      <c r="J36" s="182"/>
      <c r="K36" s="182" t="s">
        <v>18</v>
      </c>
      <c r="L36" s="182"/>
    </row>
    <row r="37" spans="1:12" s="36" customFormat="1" ht="15" customHeight="1" x14ac:dyDescent="0.2">
      <c r="C37" s="57">
        <v>1</v>
      </c>
      <c r="D37" s="183" t="s">
        <v>39</v>
      </c>
      <c r="E37" s="184"/>
      <c r="F37" s="184"/>
      <c r="G37" s="185"/>
      <c r="H37" s="67">
        <v>30</v>
      </c>
      <c r="I37" s="186">
        <f>C53/30*H37</f>
        <v>880</v>
      </c>
      <c r="J37" s="187"/>
      <c r="K37" s="188"/>
      <c r="L37" s="187"/>
    </row>
    <row r="38" spans="1:12" s="36" customFormat="1" ht="15" customHeight="1" x14ac:dyDescent="0.2">
      <c r="C38" s="58">
        <v>100</v>
      </c>
      <c r="D38" s="178" t="s">
        <v>40</v>
      </c>
      <c r="E38" s="179"/>
      <c r="F38" s="179"/>
      <c r="G38" s="180"/>
      <c r="H38" s="68"/>
      <c r="I38" s="174">
        <f>I37*11%</f>
        <v>96.8</v>
      </c>
      <c r="J38" s="173"/>
      <c r="K38" s="172"/>
      <c r="L38" s="173"/>
    </row>
    <row r="39" spans="1:12" s="36" customFormat="1" ht="15" customHeight="1" x14ac:dyDescent="0.2">
      <c r="C39" s="58"/>
      <c r="D39" s="60"/>
      <c r="E39" s="39"/>
      <c r="F39" s="39"/>
      <c r="G39" s="61"/>
      <c r="H39" s="49"/>
      <c r="I39" s="174"/>
      <c r="J39" s="173"/>
      <c r="K39" s="69"/>
      <c r="L39" s="65"/>
    </row>
    <row r="40" spans="1:12" s="36" customFormat="1" ht="15" customHeight="1" x14ac:dyDescent="0.2">
      <c r="C40" s="58"/>
      <c r="D40" s="60"/>
      <c r="E40" s="39"/>
      <c r="F40" s="39"/>
      <c r="G40" s="61"/>
      <c r="H40" s="49"/>
      <c r="I40" s="174"/>
      <c r="J40" s="173"/>
      <c r="K40" s="69"/>
      <c r="L40" s="65"/>
    </row>
    <row r="41" spans="1:12" s="36" customFormat="1" ht="15" customHeight="1" x14ac:dyDescent="0.2">
      <c r="C41" s="58"/>
      <c r="D41" s="60"/>
      <c r="E41" s="39"/>
      <c r="F41" s="39"/>
      <c r="G41" s="61"/>
      <c r="H41" s="49"/>
      <c r="I41" s="174"/>
      <c r="J41" s="173"/>
      <c r="K41" s="69"/>
      <c r="L41" s="65"/>
    </row>
    <row r="42" spans="1:12" s="36" customFormat="1" ht="15" customHeight="1" x14ac:dyDescent="0.2">
      <c r="C42" s="58"/>
      <c r="D42" s="60"/>
      <c r="E42" s="39"/>
      <c r="F42" s="39"/>
      <c r="G42" s="61"/>
      <c r="H42" s="49"/>
      <c r="I42" s="174"/>
      <c r="J42" s="173"/>
      <c r="K42" s="69"/>
      <c r="L42" s="65"/>
    </row>
    <row r="43" spans="1:12" s="36" customFormat="1" ht="15" customHeight="1" x14ac:dyDescent="0.2">
      <c r="C43" s="58"/>
      <c r="D43" s="60"/>
      <c r="E43" s="39"/>
      <c r="F43" s="39"/>
      <c r="G43" s="61"/>
      <c r="H43" s="49"/>
      <c r="I43" s="174"/>
      <c r="J43" s="173"/>
      <c r="K43" s="69"/>
      <c r="L43" s="65"/>
    </row>
    <row r="44" spans="1:12" s="36" customFormat="1" ht="15" customHeight="1" x14ac:dyDescent="0.2">
      <c r="C44" s="58"/>
      <c r="D44" s="60"/>
      <c r="E44" s="39"/>
      <c r="F44" s="39"/>
      <c r="G44" s="61"/>
      <c r="H44" s="49"/>
      <c r="I44" s="174"/>
      <c r="J44" s="173"/>
      <c r="K44" s="69"/>
      <c r="L44" s="65"/>
    </row>
    <row r="45" spans="1:12" s="36" customFormat="1" ht="15" customHeight="1" x14ac:dyDescent="0.2">
      <c r="C45" s="58"/>
      <c r="D45" s="60"/>
      <c r="E45" s="39"/>
      <c r="F45" s="39"/>
      <c r="G45" s="61"/>
      <c r="H45" s="49"/>
      <c r="I45" s="174"/>
      <c r="J45" s="173"/>
      <c r="K45" s="69"/>
      <c r="L45" s="65"/>
    </row>
    <row r="46" spans="1:12" s="36" customFormat="1" ht="15" customHeight="1" x14ac:dyDescent="0.2">
      <c r="C46" s="58"/>
      <c r="D46" s="60"/>
      <c r="E46" s="39"/>
      <c r="F46" s="39"/>
      <c r="G46" s="61"/>
      <c r="H46" s="49"/>
      <c r="I46" s="174"/>
      <c r="J46" s="173"/>
      <c r="K46" s="69"/>
      <c r="L46" s="65"/>
    </row>
    <row r="47" spans="1:12" s="36" customFormat="1" ht="15" customHeight="1" x14ac:dyDescent="0.2">
      <c r="C47" s="59"/>
      <c r="D47" s="62"/>
      <c r="E47" s="63"/>
      <c r="F47" s="63"/>
      <c r="G47" s="64"/>
      <c r="H47" s="51"/>
      <c r="I47" s="71"/>
      <c r="J47" s="66"/>
      <c r="K47" s="70"/>
      <c r="L47" s="66"/>
    </row>
    <row r="48" spans="1:12" s="34" customFormat="1" ht="15" customHeight="1" x14ac:dyDescent="0.2">
      <c r="C48" s="72"/>
      <c r="D48" s="73"/>
      <c r="E48" s="73"/>
      <c r="F48" s="73"/>
      <c r="G48" s="73"/>
      <c r="H48" s="73"/>
      <c r="I48" s="175" t="s">
        <v>23</v>
      </c>
      <c r="J48" s="176"/>
      <c r="K48" s="177" t="s">
        <v>24</v>
      </c>
      <c r="L48" s="176"/>
    </row>
    <row r="49" spans="3:12" ht="15" customHeight="1" x14ac:dyDescent="0.25">
      <c r="C49" s="74"/>
      <c r="D49" s="32"/>
      <c r="E49" s="32"/>
      <c r="F49" s="32"/>
      <c r="G49" s="32"/>
      <c r="H49" s="32"/>
      <c r="I49" s="151">
        <f>SUM(I37:J47)</f>
        <v>976.8</v>
      </c>
      <c r="J49" s="152"/>
      <c r="K49" s="159">
        <f>SUM(K37:L47)</f>
        <v>0</v>
      </c>
      <c r="L49" s="160"/>
    </row>
    <row r="50" spans="3:12" ht="15" customHeight="1" x14ac:dyDescent="0.25">
      <c r="C50" s="74"/>
      <c r="D50" s="32"/>
      <c r="E50" s="32"/>
      <c r="F50" s="32"/>
      <c r="G50" s="32"/>
      <c r="H50" s="32"/>
      <c r="I50" s="161" t="s">
        <v>21</v>
      </c>
      <c r="J50" s="162"/>
      <c r="K50" s="165">
        <f>I49-K49</f>
        <v>976.8</v>
      </c>
      <c r="L50" s="166"/>
    </row>
    <row r="51" spans="3:12" ht="15" customHeight="1" x14ac:dyDescent="0.25">
      <c r="C51" s="75"/>
      <c r="D51" s="76"/>
      <c r="E51" s="76"/>
      <c r="F51" s="76"/>
      <c r="G51" s="76"/>
      <c r="H51" s="76"/>
      <c r="I51" s="163"/>
      <c r="J51" s="164"/>
      <c r="K51" s="167"/>
      <c r="L51" s="168"/>
    </row>
    <row r="52" spans="3:12" s="33" customFormat="1" ht="14.1" customHeight="1" x14ac:dyDescent="0.2">
      <c r="C52" s="169" t="s">
        <v>22</v>
      </c>
      <c r="D52" s="170"/>
      <c r="E52" s="170" t="s">
        <v>26</v>
      </c>
      <c r="F52" s="170"/>
      <c r="G52" s="171" t="s">
        <v>27</v>
      </c>
      <c r="H52" s="171"/>
      <c r="I52" s="171" t="s">
        <v>29</v>
      </c>
      <c r="J52" s="171"/>
      <c r="K52" s="77" t="s">
        <v>30</v>
      </c>
      <c r="L52" s="78" t="s">
        <v>28</v>
      </c>
    </row>
    <row r="53" spans="3:12" s="43" customFormat="1" ht="14.1" customHeight="1" x14ac:dyDescent="0.25">
      <c r="C53" s="153">
        <v>880</v>
      </c>
      <c r="D53" s="154"/>
      <c r="E53" s="155">
        <f>I37</f>
        <v>880</v>
      </c>
      <c r="F53" s="155"/>
      <c r="G53" s="156">
        <v>0</v>
      </c>
      <c r="H53" s="156"/>
      <c r="I53" s="157">
        <f>G53*8%</f>
        <v>0</v>
      </c>
      <c r="J53" s="157"/>
      <c r="K53" s="79">
        <f>I37-I38</f>
        <v>783.2</v>
      </c>
      <c r="L53" s="80">
        <v>0</v>
      </c>
    </row>
    <row r="54" spans="3:12" ht="14.1" customHeight="1" x14ac:dyDescent="0.25">
      <c r="C54" s="72" t="s">
        <v>31</v>
      </c>
      <c r="D54" s="81"/>
      <c r="E54" s="81"/>
      <c r="F54" s="81"/>
      <c r="G54" s="81"/>
      <c r="H54" s="81"/>
      <c r="I54" s="81"/>
      <c r="J54" s="81"/>
      <c r="K54" s="81"/>
      <c r="L54" s="82"/>
    </row>
    <row r="55" spans="3:12" ht="14.1" customHeight="1" x14ac:dyDescent="0.25">
      <c r="C55" s="83"/>
      <c r="D55" s="38"/>
      <c r="E55" s="38"/>
      <c r="F55" s="38"/>
      <c r="G55" s="38"/>
      <c r="H55" s="38"/>
      <c r="I55" s="158" t="s">
        <v>35</v>
      </c>
      <c r="J55" s="158"/>
      <c r="K55" s="38" t="s">
        <v>34</v>
      </c>
      <c r="L55" s="84"/>
    </row>
    <row r="56" spans="3:12" ht="14.1" customHeight="1" x14ac:dyDescent="0.25">
      <c r="C56" s="85"/>
      <c r="D56" s="86"/>
      <c r="E56" s="86"/>
      <c r="F56" s="86"/>
      <c r="G56" s="86"/>
      <c r="H56" s="86"/>
      <c r="I56" s="150" t="s">
        <v>32</v>
      </c>
      <c r="J56" s="150"/>
      <c r="K56" s="87" t="s">
        <v>33</v>
      </c>
      <c r="L56" s="88"/>
    </row>
    <row r="57" spans="3:12" ht="13.5" customHeight="1" x14ac:dyDescent="0.25"/>
  </sheetData>
  <mergeCells count="66">
    <mergeCell ref="D10:G10"/>
    <mergeCell ref="I10:J10"/>
    <mergeCell ref="K10:L10"/>
    <mergeCell ref="K8:L8"/>
    <mergeCell ref="I8:J8"/>
    <mergeCell ref="D8:G8"/>
    <mergeCell ref="D9:G9"/>
    <mergeCell ref="I9:J9"/>
    <mergeCell ref="K9:L9"/>
    <mergeCell ref="I13:J13"/>
    <mergeCell ref="I14:J14"/>
    <mergeCell ref="I12:J12"/>
    <mergeCell ref="I25:J25"/>
    <mergeCell ref="K20:L20"/>
    <mergeCell ref="I22:J23"/>
    <mergeCell ref="K22:L23"/>
    <mergeCell ref="K21:L21"/>
    <mergeCell ref="I21:J21"/>
    <mergeCell ref="K36:L36"/>
    <mergeCell ref="D37:G37"/>
    <mergeCell ref="I37:J37"/>
    <mergeCell ref="K37:L37"/>
    <mergeCell ref="I11:J11"/>
    <mergeCell ref="E24:F24"/>
    <mergeCell ref="C24:D24"/>
    <mergeCell ref="C25:D25"/>
    <mergeCell ref="G24:H24"/>
    <mergeCell ref="G25:H25"/>
    <mergeCell ref="I24:J24"/>
    <mergeCell ref="I20:J20"/>
    <mergeCell ref="I17:J17"/>
    <mergeCell ref="I18:J18"/>
    <mergeCell ref="I15:J15"/>
    <mergeCell ref="I16:J16"/>
    <mergeCell ref="I27:J27"/>
    <mergeCell ref="I28:J28"/>
    <mergeCell ref="E25:F25"/>
    <mergeCell ref="D38:G38"/>
    <mergeCell ref="I38:J38"/>
    <mergeCell ref="D36:G36"/>
    <mergeCell ref="I36:J36"/>
    <mergeCell ref="K38:L38"/>
    <mergeCell ref="I39:J39"/>
    <mergeCell ref="I48:J48"/>
    <mergeCell ref="K48:L48"/>
    <mergeCell ref="I40:J40"/>
    <mergeCell ref="I42:J42"/>
    <mergeCell ref="I41:J41"/>
    <mergeCell ref="I43:J43"/>
    <mergeCell ref="I44:J44"/>
    <mergeCell ref="I45:J45"/>
    <mergeCell ref="I46:J46"/>
    <mergeCell ref="K49:L49"/>
    <mergeCell ref="I50:J51"/>
    <mergeCell ref="K50:L51"/>
    <mergeCell ref="C52:D52"/>
    <mergeCell ref="E52:F52"/>
    <mergeCell ref="G52:H52"/>
    <mergeCell ref="I52:J52"/>
    <mergeCell ref="I56:J56"/>
    <mergeCell ref="I49:J49"/>
    <mergeCell ref="C53:D53"/>
    <mergeCell ref="E53:F53"/>
    <mergeCell ref="G53:H53"/>
    <mergeCell ref="I53:J53"/>
    <mergeCell ref="I55:J55"/>
  </mergeCells>
  <pageMargins left="0.25" right="0.25" top="0.75" bottom="0.75" header="0.3" footer="0.3"/>
  <pageSetup paperSize="9" scale="92" fitToHeight="0" orientation="portrait" horizontalDpi="4294967293" verticalDpi="4294967293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tabSelected="1" workbookViewId="0">
      <selection activeCell="E3" sqref="E3"/>
    </sheetView>
  </sheetViews>
  <sheetFormatPr defaultRowHeight="15" x14ac:dyDescent="0.25"/>
  <cols>
    <col min="1" max="1" width="2.140625" style="1" customWidth="1"/>
    <col min="2" max="2" width="18.85546875" style="1" customWidth="1"/>
    <col min="3" max="3" width="31.85546875" style="1" customWidth="1"/>
    <col min="4" max="4" width="18.7109375" style="1" customWidth="1"/>
    <col min="5" max="5" width="20.85546875" style="1" customWidth="1"/>
    <col min="6" max="6" width="2" style="1" customWidth="1"/>
    <col min="7" max="16384" width="9.140625" style="1"/>
  </cols>
  <sheetData>
    <row r="2" spans="2:6" ht="22.5" customHeight="1" x14ac:dyDescent="0.25">
      <c r="B2" s="189"/>
      <c r="C2" s="190"/>
      <c r="D2" s="108" t="s">
        <v>41</v>
      </c>
      <c r="E2" s="96">
        <v>2020</v>
      </c>
      <c r="F2" s="94"/>
    </row>
    <row r="3" spans="2:6" ht="24" customHeight="1" x14ac:dyDescent="0.25">
      <c r="B3" s="191"/>
      <c r="C3" s="192"/>
      <c r="D3" s="108" t="s">
        <v>42</v>
      </c>
      <c r="E3" s="97">
        <v>42705</v>
      </c>
      <c r="F3" s="94"/>
    </row>
    <row r="4" spans="2:6" ht="24.75" customHeight="1" x14ac:dyDescent="0.25">
      <c r="B4" s="193"/>
      <c r="C4" s="194"/>
      <c r="D4" s="108" t="s">
        <v>43</v>
      </c>
      <c r="E4" s="144" t="s">
        <v>82</v>
      </c>
      <c r="F4" s="94"/>
    </row>
    <row r="5" spans="2:6" x14ac:dyDescent="0.25">
      <c r="B5" s="205" t="s">
        <v>44</v>
      </c>
      <c r="C5" s="206"/>
      <c r="D5" s="203" t="s">
        <v>45</v>
      </c>
      <c r="E5" s="199">
        <v>20</v>
      </c>
      <c r="F5" s="94"/>
    </row>
    <row r="6" spans="2:6" x14ac:dyDescent="0.25">
      <c r="B6" s="115" t="str">
        <f>"C.N.P.J. "&amp;E4</f>
        <v>C.N.P.J. 02.704.705/0001-30</v>
      </c>
      <c r="C6" s="119"/>
      <c r="D6" s="204"/>
      <c r="E6" s="200"/>
      <c r="F6" s="94"/>
    </row>
    <row r="7" spans="2:6" x14ac:dyDescent="0.25">
      <c r="B7" s="207" t="s">
        <v>78</v>
      </c>
      <c r="C7" s="208"/>
      <c r="D7" s="197" t="s">
        <v>46</v>
      </c>
      <c r="E7" s="199">
        <v>0</v>
      </c>
      <c r="F7" s="94"/>
    </row>
    <row r="8" spans="2:6" x14ac:dyDescent="0.25">
      <c r="B8" s="207" t="s">
        <v>79</v>
      </c>
      <c r="C8" s="208"/>
      <c r="D8" s="198"/>
      <c r="E8" s="200"/>
      <c r="F8" s="94"/>
    </row>
    <row r="9" spans="2:6" x14ac:dyDescent="0.25">
      <c r="B9" s="92" t="s">
        <v>80</v>
      </c>
      <c r="C9" s="91"/>
      <c r="D9" s="203" t="s">
        <v>47</v>
      </c>
      <c r="E9" s="199">
        <v>0</v>
      </c>
      <c r="F9" s="94"/>
    </row>
    <row r="10" spans="2:6" x14ac:dyDescent="0.25">
      <c r="B10" s="90" t="s">
        <v>81</v>
      </c>
      <c r="C10" s="89"/>
      <c r="D10" s="204"/>
      <c r="E10" s="200"/>
      <c r="F10" s="94"/>
    </row>
    <row r="11" spans="2:6" ht="24" customHeight="1" x14ac:dyDescent="0.25">
      <c r="B11" s="109" t="s">
        <v>48</v>
      </c>
      <c r="C11" s="95">
        <f>DATE(YEAR(E3),MONTH(E3)+1,20)</f>
        <v>42755</v>
      </c>
      <c r="D11" s="110" t="s">
        <v>49</v>
      </c>
      <c r="E11" s="98">
        <v>0</v>
      </c>
      <c r="F11" s="94"/>
    </row>
    <row r="12" spans="2:6" ht="22.5" x14ac:dyDescent="0.25">
      <c r="B12" s="201" t="s">
        <v>77</v>
      </c>
      <c r="C12" s="202"/>
      <c r="D12" s="111" t="s">
        <v>50</v>
      </c>
      <c r="E12" s="99">
        <v>0</v>
      </c>
      <c r="F12" s="94"/>
    </row>
    <row r="13" spans="2:6" ht="24.75" customHeight="1" x14ac:dyDescent="0.25">
      <c r="B13" s="201"/>
      <c r="C13" s="201"/>
      <c r="D13" s="112" t="s">
        <v>51</v>
      </c>
      <c r="E13" s="99">
        <f>SUM(E5:E12)</f>
        <v>20</v>
      </c>
      <c r="F13" s="94"/>
    </row>
    <row r="14" spans="2:6" x14ac:dyDescent="0.25">
      <c r="B14" s="116"/>
      <c r="C14" s="120"/>
      <c r="D14" s="195" t="s">
        <v>52</v>
      </c>
      <c r="E14" s="196"/>
      <c r="F14" s="94"/>
    </row>
    <row r="15" spans="2:6" x14ac:dyDescent="0.25">
      <c r="B15" s="117"/>
      <c r="C15" s="121"/>
      <c r="D15" s="113"/>
      <c r="E15" s="100"/>
      <c r="F15" s="94"/>
    </row>
    <row r="16" spans="2:6" x14ac:dyDescent="0.25">
      <c r="B16" s="118"/>
      <c r="C16" s="122"/>
      <c r="D16" s="114"/>
      <c r="E16" s="101"/>
      <c r="F16" s="94"/>
    </row>
    <row r="17" spans="2:6" x14ac:dyDescent="0.25">
      <c r="B17" s="105" t="s">
        <v>53</v>
      </c>
      <c r="C17" s="123"/>
      <c r="D17" s="106"/>
      <c r="E17" s="107"/>
      <c r="F17" s="93"/>
    </row>
    <row r="18" spans="2:6" x14ac:dyDescent="0.25">
      <c r="B18" s="102"/>
      <c r="C18" s="124"/>
      <c r="D18" s="103"/>
      <c r="E18" s="104"/>
      <c r="F18" s="93"/>
    </row>
    <row r="19" spans="2:6" ht="22.5" customHeight="1" x14ac:dyDescent="0.25">
      <c r="B19" s="189"/>
      <c r="C19" s="190"/>
      <c r="D19" s="108" t="s">
        <v>41</v>
      </c>
      <c r="E19" s="96">
        <f>E2</f>
        <v>2020</v>
      </c>
      <c r="F19" s="94"/>
    </row>
    <row r="20" spans="2:6" ht="24" customHeight="1" x14ac:dyDescent="0.25">
      <c r="B20" s="191"/>
      <c r="C20" s="192"/>
      <c r="D20" s="108" t="s">
        <v>42</v>
      </c>
      <c r="E20" s="97">
        <f>E3</f>
        <v>42705</v>
      </c>
      <c r="F20" s="94"/>
    </row>
    <row r="21" spans="2:6" ht="24.75" customHeight="1" x14ac:dyDescent="0.25">
      <c r="B21" s="193"/>
      <c r="C21" s="194"/>
      <c r="D21" s="108" t="s">
        <v>43</v>
      </c>
      <c r="E21" s="144" t="str">
        <f>E4</f>
        <v>02.704.705/0001-30</v>
      </c>
      <c r="F21" s="94"/>
    </row>
    <row r="22" spans="2:6" x14ac:dyDescent="0.25">
      <c r="B22" s="205" t="s">
        <v>44</v>
      </c>
      <c r="C22" s="206"/>
      <c r="D22" s="203" t="s">
        <v>45</v>
      </c>
      <c r="E22" s="199">
        <f>E5</f>
        <v>20</v>
      </c>
      <c r="F22" s="94"/>
    </row>
    <row r="23" spans="2:6" x14ac:dyDescent="0.25">
      <c r="B23" s="115" t="str">
        <f>B6</f>
        <v>C.N.P.J. 02.704.705/0001-30</v>
      </c>
      <c r="C23" s="119"/>
      <c r="D23" s="204"/>
      <c r="E23" s="200"/>
      <c r="F23" s="94"/>
    </row>
    <row r="24" spans="2:6" x14ac:dyDescent="0.25">
      <c r="B24" s="207" t="str">
        <f>B7</f>
        <v>TITAN COMERCIO LTDA ME</v>
      </c>
      <c r="C24" s="208"/>
      <c r="D24" s="197" t="s">
        <v>46</v>
      </c>
      <c r="E24" s="199">
        <f>E7</f>
        <v>0</v>
      </c>
      <c r="F24" s="94"/>
    </row>
    <row r="25" spans="2:6" x14ac:dyDescent="0.25">
      <c r="B25" s="207" t="str">
        <f t="shared" ref="B25:B27" si="0">B8</f>
        <v>R JOAO MENDES DE CAMARGO, 180 -</v>
      </c>
      <c r="C25" s="208"/>
      <c r="D25" s="198"/>
      <c r="E25" s="200"/>
      <c r="F25" s="94"/>
    </row>
    <row r="26" spans="2:6" x14ac:dyDescent="0.25">
      <c r="B26" s="207" t="str">
        <f t="shared" si="0"/>
        <v>PARQUE SÃO PAULO</v>
      </c>
      <c r="C26" s="208"/>
      <c r="D26" s="203" t="s">
        <v>47</v>
      </c>
      <c r="E26" s="199">
        <f>E9</f>
        <v>0</v>
      </c>
      <c r="F26" s="94"/>
    </row>
    <row r="27" spans="2:6" x14ac:dyDescent="0.25">
      <c r="B27" s="209" t="str">
        <f t="shared" si="0"/>
        <v>GUARULHOS 07700-000 SP   (011)4611-1249</v>
      </c>
      <c r="C27" s="210"/>
      <c r="D27" s="204"/>
      <c r="E27" s="200"/>
      <c r="F27" s="94"/>
    </row>
    <row r="28" spans="2:6" ht="24" customHeight="1" x14ac:dyDescent="0.25">
      <c r="B28" s="109" t="s">
        <v>48</v>
      </c>
      <c r="C28" s="95">
        <f>C11</f>
        <v>42755</v>
      </c>
      <c r="D28" s="110" t="s">
        <v>49</v>
      </c>
      <c r="E28" s="98">
        <f>E11</f>
        <v>0</v>
      </c>
      <c r="F28" s="94"/>
    </row>
    <row r="29" spans="2:6" ht="22.5" x14ac:dyDescent="0.25">
      <c r="B29" s="201" t="s">
        <v>77</v>
      </c>
      <c r="C29" s="202"/>
      <c r="D29" s="111" t="s">
        <v>50</v>
      </c>
      <c r="E29" s="99">
        <f>E12</f>
        <v>0</v>
      </c>
      <c r="F29" s="94"/>
    </row>
    <row r="30" spans="2:6" ht="24.75" customHeight="1" x14ac:dyDescent="0.25">
      <c r="B30" s="201"/>
      <c r="C30" s="201"/>
      <c r="D30" s="112" t="s">
        <v>51</v>
      </c>
      <c r="E30" s="99">
        <f>SUM(E22:E29)</f>
        <v>20</v>
      </c>
      <c r="F30" s="94"/>
    </row>
    <row r="31" spans="2:6" x14ac:dyDescent="0.25">
      <c r="B31" s="116"/>
      <c r="C31" s="120"/>
      <c r="D31" s="195" t="s">
        <v>52</v>
      </c>
      <c r="E31" s="196"/>
      <c r="F31" s="94"/>
    </row>
    <row r="32" spans="2:6" x14ac:dyDescent="0.25">
      <c r="B32" s="117"/>
      <c r="C32" s="121"/>
      <c r="D32" s="113"/>
      <c r="E32" s="100"/>
      <c r="F32" s="94"/>
    </row>
    <row r="33" spans="2:6" x14ac:dyDescent="0.25">
      <c r="B33" s="118"/>
      <c r="C33" s="122"/>
      <c r="D33" s="114"/>
      <c r="E33" s="101"/>
      <c r="F33" s="94"/>
    </row>
    <row r="34" spans="2:6" x14ac:dyDescent="0.25">
      <c r="B34" s="105" t="s">
        <v>53</v>
      </c>
      <c r="C34" s="123"/>
      <c r="D34" s="106"/>
      <c r="E34" s="107"/>
      <c r="F34" s="93"/>
    </row>
  </sheetData>
  <mergeCells count="26">
    <mergeCell ref="B29:C30"/>
    <mergeCell ref="D31:E31"/>
    <mergeCell ref="B22:C22"/>
    <mergeCell ref="D22:D23"/>
    <mergeCell ref="E22:E23"/>
    <mergeCell ref="B24:C24"/>
    <mergeCell ref="D24:D25"/>
    <mergeCell ref="E24:E25"/>
    <mergeCell ref="B25:C25"/>
    <mergeCell ref="D26:D27"/>
    <mergeCell ref="E26:E27"/>
    <mergeCell ref="B26:C26"/>
    <mergeCell ref="B27:C27"/>
    <mergeCell ref="D5:D6"/>
    <mergeCell ref="E5:E6"/>
    <mergeCell ref="D9:D10"/>
    <mergeCell ref="E9:E10"/>
    <mergeCell ref="B2:C4"/>
    <mergeCell ref="B5:C5"/>
    <mergeCell ref="B7:C7"/>
    <mergeCell ref="B8:C8"/>
    <mergeCell ref="B19:C21"/>
    <mergeCell ref="D14:E14"/>
    <mergeCell ref="D7:D8"/>
    <mergeCell ref="E7:E8"/>
    <mergeCell ref="B12:C13"/>
  </mergeCells>
  <printOptions headings="1" gridLines="1"/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workbookViewId="0">
      <selection activeCell="D35" sqref="D35"/>
    </sheetView>
  </sheetViews>
  <sheetFormatPr defaultRowHeight="12" x14ac:dyDescent="0.25"/>
  <cols>
    <col min="1" max="1" width="6.140625" style="125" customWidth="1"/>
    <col min="2" max="2" width="19.140625" style="125" customWidth="1"/>
    <col min="3" max="3" width="17.5703125" style="125" customWidth="1"/>
    <col min="4" max="4" width="18.28515625" style="125" customWidth="1"/>
    <col min="5" max="5" width="21" style="125" customWidth="1"/>
    <col min="6" max="6" width="19.42578125" style="125" customWidth="1"/>
    <col min="7" max="16384" width="9.140625" style="125"/>
  </cols>
  <sheetData>
    <row r="2" spans="2:6" ht="38.25" customHeight="1" x14ac:dyDescent="0.25"/>
    <row r="4" spans="2:6" x14ac:dyDescent="0.25">
      <c r="E4" s="126" t="s">
        <v>54</v>
      </c>
    </row>
    <row r="5" spans="2:6" ht="26.25" customHeight="1" x14ac:dyDescent="0.25">
      <c r="D5" s="126" t="s">
        <v>55</v>
      </c>
      <c r="E5" s="134">
        <f ca="1">TODAY()</f>
        <v>42767</v>
      </c>
    </row>
    <row r="6" spans="2:6" ht="46.5" customHeight="1" x14ac:dyDescent="0.25"/>
    <row r="7" spans="2:6" x14ac:dyDescent="0.25">
      <c r="B7" s="211" t="s">
        <v>56</v>
      </c>
      <c r="C7" s="212"/>
      <c r="D7" s="212"/>
      <c r="E7" s="213"/>
      <c r="F7" s="128" t="s">
        <v>57</v>
      </c>
    </row>
    <row r="8" spans="2:6" ht="31.5" customHeight="1" x14ac:dyDescent="0.25">
      <c r="B8" s="214" t="str">
        <f>GPS!B7</f>
        <v>TITAN COMERCIO LTDA ME</v>
      </c>
      <c r="C8" s="215"/>
      <c r="D8" s="215"/>
      <c r="E8" s="216"/>
      <c r="F8" s="132" t="s">
        <v>68</v>
      </c>
    </row>
    <row r="9" spans="2:6" x14ac:dyDescent="0.25">
      <c r="B9" s="131" t="s">
        <v>58</v>
      </c>
      <c r="C9" s="131" t="s">
        <v>59</v>
      </c>
      <c r="D9" s="131" t="s">
        <v>60</v>
      </c>
      <c r="E9" s="130" t="s">
        <v>61</v>
      </c>
      <c r="F9" s="128" t="s">
        <v>62</v>
      </c>
    </row>
    <row r="10" spans="2:6" s="127" customFormat="1" ht="29.25" customHeight="1" x14ac:dyDescent="0.25">
      <c r="B10" s="132">
        <v>612</v>
      </c>
      <c r="C10" s="132">
        <v>1</v>
      </c>
      <c r="D10" s="133">
        <v>937</v>
      </c>
      <c r="E10" s="137">
        <v>1</v>
      </c>
      <c r="F10" s="132">
        <v>8</v>
      </c>
    </row>
    <row r="11" spans="2:6" x14ac:dyDescent="0.25">
      <c r="B11" s="131" t="s">
        <v>63</v>
      </c>
      <c r="C11" s="131" t="s">
        <v>64</v>
      </c>
      <c r="D11" s="129" t="s">
        <v>65</v>
      </c>
      <c r="E11" s="131" t="s">
        <v>66</v>
      </c>
      <c r="F11" s="136" t="s">
        <v>67</v>
      </c>
    </row>
    <row r="12" spans="2:6" s="127" customFormat="1" ht="30" customHeight="1" x14ac:dyDescent="0.25">
      <c r="B12" s="132">
        <v>115</v>
      </c>
      <c r="C12" s="132" t="s">
        <v>69</v>
      </c>
      <c r="D12" s="135" t="str">
        <f>GPS!E4</f>
        <v>02.704.705/0001-30</v>
      </c>
      <c r="E12" s="138">
        <f>GPS!E3</f>
        <v>42705</v>
      </c>
      <c r="F12" s="139">
        <f>DATE(YEAR(E12),MONTH(E12)+1,DAY(7))</f>
        <v>42742</v>
      </c>
    </row>
    <row r="14" spans="2:6" x14ac:dyDescent="0.25">
      <c r="B14" s="211" t="s">
        <v>70</v>
      </c>
      <c r="C14" s="213"/>
      <c r="D14" s="211" t="s">
        <v>71</v>
      </c>
      <c r="E14" s="213"/>
      <c r="F14" s="136" t="s">
        <v>72</v>
      </c>
    </row>
    <row r="15" spans="2:6" s="127" customFormat="1" ht="30" customHeight="1" x14ac:dyDescent="0.25">
      <c r="B15" s="217">
        <v>392.33</v>
      </c>
      <c r="C15" s="218"/>
      <c r="D15" s="219">
        <v>0</v>
      </c>
      <c r="E15" s="220"/>
      <c r="F15" s="140">
        <v>392.33</v>
      </c>
    </row>
    <row r="16" spans="2:6" ht="20.25" customHeight="1" x14ac:dyDescent="0.25">
      <c r="E16" s="143" t="s">
        <v>73</v>
      </c>
      <c r="F16" s="142">
        <f>F12</f>
        <v>42742</v>
      </c>
    </row>
    <row r="17" spans="2:6" ht="38.25" customHeight="1" x14ac:dyDescent="0.25">
      <c r="D17" s="141"/>
    </row>
    <row r="18" spans="2:6" ht="20.25" customHeight="1" x14ac:dyDescent="0.25">
      <c r="B18" s="221" t="s">
        <v>74</v>
      </c>
      <c r="C18" s="222"/>
      <c r="D18" s="223"/>
      <c r="F18" s="126" t="s">
        <v>75</v>
      </c>
    </row>
    <row r="20" spans="2:6" x14ac:dyDescent="0.25">
      <c r="B20" s="224" t="s">
        <v>76</v>
      </c>
      <c r="C20" s="224"/>
      <c r="D20" s="224"/>
      <c r="E20" s="224"/>
      <c r="F20" s="224"/>
    </row>
    <row r="21" spans="2:6" ht="38.25" customHeight="1" x14ac:dyDescent="0.25"/>
    <row r="23" spans="2:6" x14ac:dyDescent="0.25">
      <c r="E23" s="126" t="s">
        <v>54</v>
      </c>
    </row>
    <row r="24" spans="2:6" ht="26.25" customHeight="1" x14ac:dyDescent="0.25">
      <c r="D24" s="126" t="s">
        <v>55</v>
      </c>
      <c r="E24" s="134">
        <f ca="1">TODAY()</f>
        <v>42767</v>
      </c>
    </row>
    <row r="25" spans="2:6" ht="46.5" customHeight="1" x14ac:dyDescent="0.25"/>
    <row r="26" spans="2:6" x14ac:dyDescent="0.25">
      <c r="B26" s="211" t="s">
        <v>56</v>
      </c>
      <c r="C26" s="212"/>
      <c r="D26" s="212"/>
      <c r="E26" s="213"/>
      <c r="F26" s="128" t="s">
        <v>57</v>
      </c>
    </row>
    <row r="27" spans="2:6" ht="31.5" customHeight="1" x14ac:dyDescent="0.25">
      <c r="B27" s="214" t="str">
        <f>B8</f>
        <v>TITAN COMERCIO LTDA ME</v>
      </c>
      <c r="C27" s="215"/>
      <c r="D27" s="215"/>
      <c r="E27" s="216"/>
      <c r="F27" s="132" t="str">
        <f>F8</f>
        <v>(0011) 46578393</v>
      </c>
    </row>
    <row r="28" spans="2:6" x14ac:dyDescent="0.25">
      <c r="B28" s="131" t="s">
        <v>58</v>
      </c>
      <c r="C28" s="131" t="s">
        <v>59</v>
      </c>
      <c r="D28" s="131" t="s">
        <v>60</v>
      </c>
      <c r="E28" s="130" t="s">
        <v>61</v>
      </c>
      <c r="F28" s="128" t="s">
        <v>62</v>
      </c>
    </row>
    <row r="29" spans="2:6" s="127" customFormat="1" ht="29.25" customHeight="1" x14ac:dyDescent="0.25">
      <c r="B29" s="132">
        <f>B10</f>
        <v>612</v>
      </c>
      <c r="C29" s="132">
        <f>C10</f>
        <v>1</v>
      </c>
      <c r="D29" s="133">
        <f>D10</f>
        <v>937</v>
      </c>
      <c r="E29" s="137">
        <f>E10</f>
        <v>1</v>
      </c>
      <c r="F29" s="132">
        <f>F10</f>
        <v>8</v>
      </c>
    </row>
    <row r="30" spans="2:6" x14ac:dyDescent="0.25">
      <c r="B30" s="131" t="s">
        <v>63</v>
      </c>
      <c r="C30" s="131" t="s">
        <v>64</v>
      </c>
      <c r="D30" s="129" t="s">
        <v>65</v>
      </c>
      <c r="E30" s="131" t="s">
        <v>66</v>
      </c>
      <c r="F30" s="136" t="s">
        <v>67</v>
      </c>
    </row>
    <row r="31" spans="2:6" s="127" customFormat="1" ht="30" customHeight="1" x14ac:dyDescent="0.25">
      <c r="B31" s="132">
        <f>B12</f>
        <v>115</v>
      </c>
      <c r="C31" s="132" t="str">
        <f>C12</f>
        <v>017980-9</v>
      </c>
      <c r="D31" s="135" t="str">
        <f>D12</f>
        <v>02.704.705/0001-30</v>
      </c>
      <c r="E31" s="138">
        <f>E12</f>
        <v>42705</v>
      </c>
      <c r="F31" s="139">
        <f>F12</f>
        <v>42742</v>
      </c>
    </row>
    <row r="33" spans="2:6" x14ac:dyDescent="0.25">
      <c r="B33" s="211" t="s">
        <v>70</v>
      </c>
      <c r="C33" s="213"/>
      <c r="D33" s="211" t="s">
        <v>71</v>
      </c>
      <c r="E33" s="213"/>
      <c r="F33" s="136" t="s">
        <v>72</v>
      </c>
    </row>
    <row r="34" spans="2:6" s="127" customFormat="1" ht="30" customHeight="1" x14ac:dyDescent="0.25">
      <c r="B34" s="217">
        <f>B15</f>
        <v>392.33</v>
      </c>
      <c r="C34" s="218"/>
      <c r="D34" s="219">
        <f>D15</f>
        <v>0</v>
      </c>
      <c r="E34" s="220"/>
      <c r="F34" s="140">
        <f>F15</f>
        <v>392.33</v>
      </c>
    </row>
    <row r="35" spans="2:6" ht="20.25" customHeight="1" x14ac:dyDescent="0.25">
      <c r="E35" s="143" t="s">
        <v>73</v>
      </c>
      <c r="F35" s="142">
        <f>F31</f>
        <v>42742</v>
      </c>
    </row>
    <row r="36" spans="2:6" ht="38.25" customHeight="1" x14ac:dyDescent="0.25">
      <c r="D36" s="141"/>
    </row>
    <row r="37" spans="2:6" ht="20.25" customHeight="1" x14ac:dyDescent="0.25">
      <c r="B37" s="221" t="s">
        <v>74</v>
      </c>
      <c r="C37" s="222"/>
      <c r="D37" s="223"/>
      <c r="F37" s="126" t="s">
        <v>75</v>
      </c>
    </row>
  </sheetData>
  <mergeCells count="15">
    <mergeCell ref="B34:C34"/>
    <mergeCell ref="D34:E34"/>
    <mergeCell ref="B37:D37"/>
    <mergeCell ref="B18:D18"/>
    <mergeCell ref="B20:F20"/>
    <mergeCell ref="B26:E26"/>
    <mergeCell ref="B27:E27"/>
    <mergeCell ref="B33:C33"/>
    <mergeCell ref="D33:E33"/>
    <mergeCell ref="B7:E7"/>
    <mergeCell ref="B8:E8"/>
    <mergeCell ref="B14:C14"/>
    <mergeCell ref="B15:C15"/>
    <mergeCell ref="D14:E14"/>
    <mergeCell ref="D15:E15"/>
  </mergeCells>
  <pageMargins left="0.25" right="0.25" top="0.75" bottom="0.75" header="0.3" footer="0.3"/>
  <pageSetup paperSize="9" scale="8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INSS</vt:lpstr>
      <vt:lpstr>Recibo Pro labore</vt:lpstr>
      <vt:lpstr>GPS</vt:lpstr>
      <vt:lpstr>FGTS</vt:lpstr>
      <vt:lpstr>'Recibo Pro labore'!Area_de_impressao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 Scolari</cp:lastModifiedBy>
  <cp:lastPrinted>2017-01-02T19:17:52Z</cp:lastPrinted>
  <dcterms:created xsi:type="dcterms:W3CDTF">2016-10-20T20:57:42Z</dcterms:created>
  <dcterms:modified xsi:type="dcterms:W3CDTF">2017-02-01T05:37:26Z</dcterms:modified>
</cp:coreProperties>
</file>